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activeTab="2"/>
  </bookViews>
  <sheets>
    <sheet name="Справоч." sheetId="24" r:id="rId1"/>
    <sheet name="На СД" sheetId="23" r:id="rId2"/>
    <sheet name="21-22г.г. на СД" sheetId="39" r:id="rId3"/>
    <sheet name="21-22г.г.СПРАВОЧНО" sheetId="38" r:id="rId4"/>
    <sheet name="Прил.1" sheetId="32" r:id="rId5"/>
    <sheet name="Прил.2" sheetId="33" r:id="rId6"/>
    <sheet name="Прил.3" sheetId="34" r:id="rId7"/>
    <sheet name="Прил.4" sheetId="36" r:id="rId8"/>
    <sheet name="Прил.5" sheetId="37" r:id="rId9"/>
  </sheets>
  <calcPr calcId="152511"/>
</workbook>
</file>

<file path=xl/calcChain.xml><?xml version="1.0" encoding="utf-8"?>
<calcChain xmlns="http://schemas.openxmlformats.org/spreadsheetml/2006/main">
  <c r="A17" i="23" l="1"/>
  <c r="A15" i="23"/>
  <c r="A9" i="23"/>
  <c r="B29" i="38"/>
  <c r="B33" i="38" s="1"/>
  <c r="B34" i="38" s="1"/>
  <c r="A29" i="38"/>
  <c r="A33" i="38" s="1"/>
  <c r="A34" i="38" s="1"/>
  <c r="B22" i="38"/>
  <c r="A22" i="38"/>
  <c r="B15" i="38"/>
  <c r="A15" i="38"/>
  <c r="B13" i="38"/>
  <c r="A13" i="38"/>
  <c r="B12" i="38"/>
  <c r="A12" i="38"/>
  <c r="B16" i="39"/>
  <c r="A16" i="39"/>
  <c r="B15" i="39"/>
  <c r="B14" i="39" s="1"/>
  <c r="A15" i="39"/>
  <c r="A14" i="39" s="1"/>
  <c r="B11" i="39"/>
  <c r="A11" i="39"/>
  <c r="A10" i="39" s="1"/>
  <c r="A20" i="39" s="1"/>
  <c r="B10" i="39"/>
  <c r="A129" i="23"/>
  <c r="A128" i="23" s="1"/>
  <c r="A126" i="23"/>
  <c r="A113" i="23"/>
  <c r="A112" i="23" s="1"/>
  <c r="A119" i="23" s="1"/>
  <c r="A103" i="23"/>
  <c r="A111" i="23" s="1"/>
  <c r="A99" i="23"/>
  <c r="A98" i="23"/>
  <c r="A97" i="23"/>
  <c r="A91" i="23"/>
  <c r="A90" i="23" s="1"/>
  <c r="A86" i="23"/>
  <c r="A85" i="23"/>
  <c r="A81" i="23"/>
  <c r="A78" i="23"/>
  <c r="A75" i="23"/>
  <c r="A70" i="23"/>
  <c r="A69" i="23" s="1"/>
  <c r="A66" i="23"/>
  <c r="A63" i="23"/>
  <c r="A60" i="23"/>
  <c r="A59" i="23" s="1"/>
  <c r="A58" i="23" s="1"/>
  <c r="A55" i="23"/>
  <c r="A52" i="23"/>
  <c r="A39" i="23"/>
  <c r="A30" i="23"/>
  <c r="A24" i="23"/>
  <c r="A23" i="23" l="1"/>
  <c r="A84" i="23"/>
  <c r="A17" i="38"/>
  <c r="B17" i="38"/>
  <c r="B23" i="38" s="1"/>
  <c r="A19" i="23"/>
  <c r="B19" i="39"/>
  <c r="B20" i="39"/>
  <c r="A23" i="38"/>
  <c r="A19" i="39"/>
  <c r="A95" i="23"/>
  <c r="A94" i="23" s="1"/>
  <c r="A130" i="23"/>
  <c r="A51" i="23"/>
  <c r="A62" i="23"/>
  <c r="D58" i="23"/>
  <c r="A74" i="23"/>
  <c r="A57" i="24"/>
  <c r="A54" i="24" s="1"/>
  <c r="A62" i="24" s="1"/>
  <c r="A50" i="24"/>
  <c r="A37" i="24"/>
  <c r="A30" i="24"/>
  <c r="A13" i="24"/>
  <c r="A12" i="24"/>
  <c r="A73" i="23" l="1"/>
  <c r="A102" i="23" s="1"/>
  <c r="A120" i="23" s="1"/>
  <c r="A14" i="24"/>
  <c r="A31" i="24" s="1"/>
  <c r="A53" i="24"/>
  <c r="A63" i="24" s="1"/>
  <c r="M105" i="37" l="1"/>
  <c r="G19" i="36" l="1"/>
  <c r="G22" i="34" l="1"/>
  <c r="G8" i="34" l="1"/>
  <c r="G12" i="34" s="1"/>
  <c r="G23" i="34" l="1"/>
  <c r="D14" i="33" l="1"/>
  <c r="G12" i="32" l="1"/>
  <c r="G17" i="32" s="1"/>
</calcChain>
</file>

<file path=xl/sharedStrings.xml><?xml version="1.0" encoding="utf-8"?>
<sst xmlns="http://schemas.openxmlformats.org/spreadsheetml/2006/main" count="1451" uniqueCount="342">
  <si>
    <t xml:space="preserve"> ПОЯСНИТЕЛЬНАЯ ЗАПИСКА  </t>
  </si>
  <si>
    <t>к проекту решения Совета депутатов</t>
  </si>
  <si>
    <t>тыс.руб.</t>
  </si>
  <si>
    <t>Итого за счет средств безвозмездных поступлений от др. бюджетов бюджетной системы</t>
  </si>
  <si>
    <t>Всего доходы местного бюджета</t>
  </si>
  <si>
    <t xml:space="preserve">  2.  Изменение расходной части бюджета в предлагаемом проекте решения по направлениям:    </t>
  </si>
  <si>
    <t>Всего расходы бюджета муниципального образования Сланцевский муниц район</t>
  </si>
  <si>
    <t xml:space="preserve"> Итого за счет налоговых и неналоговых доходов местного бюджета</t>
  </si>
  <si>
    <t xml:space="preserve"> Итого за счет доходов от оказания платных услуг и компенсации затрат государства, прочих неналоговых доходов (пожертвований)</t>
  </si>
  <si>
    <t>Изменение кодов бюджетной классификации  для проведения первоочередных расходов:</t>
  </si>
  <si>
    <t>По видам расходов:</t>
  </si>
  <si>
    <t xml:space="preserve">  Вид расходов  240  "Иные закупки товаров, работ и услуг для государственных (муниципальных) нужд"</t>
  </si>
  <si>
    <t>По разделам, подразделам:</t>
  </si>
  <si>
    <t>По целевым статьям :</t>
  </si>
  <si>
    <t>О внесении изменений и дополнений в решение Совета депутатов муниципального образования Сланцевский муниципальный район от 18.12.2019 №  38-рсд "О бюджете муниципального образования Сланцевский муниципальный район Ленинградской области на 2020 год и плановый период 2021 и 2022 годов"</t>
  </si>
  <si>
    <t>2021 год</t>
  </si>
  <si>
    <t>О внесении изменений и дополнений в решение Совета депутатов муниципального образования Сланцевский муниципальный район от 18.12.2019 №  38-рсд "О бюджете муниципального образования Сланцевский муниципальный район Ленинградской области на 2020 год и плановый период 2010 и 2022 годов"</t>
  </si>
  <si>
    <t xml:space="preserve">  ПОЯСНИТЕЛЬНАЯ ЗАПИСКА  на 2021 и 2022  годы </t>
  </si>
  <si>
    <t>2022 год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</si>
  <si>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"Развитие образования" </t>
    </r>
    <r>
      <rPr>
        <sz val="11"/>
        <rFont val="Times New Roman"/>
        <family val="1"/>
        <charset val="204"/>
      </rPr>
      <t>МО Сланцевский МР ЛО в 2019-2024 годах" изменяется назначение утвержденных бюдж ассигнований, уточняются наименования мероприятий и вносятся изменения в ведомственную структуру - зарезервированные при Комитете образования БА распределяются по бюджетополучателям в соответствии с  письмами Комитета образования:</t>
    </r>
  </si>
  <si>
    <t>Корректировка БА за счет средств от оказания платных услуг и компенсации затрат государства, прочих неналоговых доходов:</t>
  </si>
  <si>
    <t>Раздел 0705 "Профессиональная подготовка, переподготовка и повышение квалификации"</t>
  </si>
  <si>
    <t>Субсидии бюджетам муниципальных образований Ленинградской области на проведение кадастровых работ по образованию земельных участков из состава земель сельскохозяйственного назначения</t>
  </si>
  <si>
    <t>МДОУ "Сланцевский детский сад № 7"</t>
  </si>
  <si>
    <t xml:space="preserve"> 1. Изменение доходной части бюджета в предлагаемом проекте решения за счет неналоговых доходов, безвозмездных поступлений от других бюджетов бюджетной системы:</t>
  </si>
  <si>
    <t>МДОУ "Сланцевский детский сад № 3"</t>
  </si>
  <si>
    <t xml:space="preserve">Раздел 0709  "Др.вопросы в обл образования"              </t>
  </si>
  <si>
    <t xml:space="preserve">     МОУ "Сланцевский дет. сад N 2"</t>
  </si>
  <si>
    <t xml:space="preserve">     МОУ "Сланцевский дет. сад N 5"</t>
  </si>
  <si>
    <t>Комитет образования -  субсидии бюджет. учреж. на иные цели  МОУ "Сланцевская школа № 6"</t>
  </si>
  <si>
    <t xml:space="preserve">Комитет образования -  Раздел 0709  "Др.вопросы в обл. образования"                 </t>
  </si>
  <si>
    <t xml:space="preserve">Комитет образования - Раздел 0709  "Др.вопросы в обл. образования"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</si>
  <si>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Комитет образования - Раздел 0709  "Др.вопросы в обл. образования"  -субсидии бюджет. учреж. на иные цели:</t>
  </si>
  <si>
    <t>МОУ "Сланцевская школа № 3"- 4,0 тыс. руб.</t>
  </si>
  <si>
    <t>МОУ "Сланцевская школа № 6"- 3,5 тыс. руб.</t>
  </si>
  <si>
    <t>МОУ "Сланцевская школа № 1"- 3,0 тыс. руб.</t>
  </si>
  <si>
    <t>МОУ "Старопольская школа"</t>
  </si>
  <si>
    <t>МОУ "Загривская школа"</t>
  </si>
  <si>
    <t>МОУ "Выскатская школа"</t>
  </si>
  <si>
    <t>МОУ "Сланцевская школа № 1"- 5,0 тыс. руб.</t>
  </si>
  <si>
    <t>МОУ "Сланцевская школа № 6"- 3,0 тыс. руб.</t>
  </si>
  <si>
    <t>МДОУ "Сланцевский детский сад № 2"</t>
  </si>
  <si>
    <t>Раздел 0111 "Резервные фонды"</t>
  </si>
  <si>
    <t>Администрация СМР</t>
  </si>
  <si>
    <t>МКУК "СМЦРБ"</t>
  </si>
  <si>
    <r>
      <rPr>
        <sz val="11"/>
        <rFont val="Times New Roman"/>
        <family val="1"/>
        <charset val="204"/>
      </rPr>
      <t>Раздел 0801 "Культура" Субсидия на поддержку творческих коллективов</t>
    </r>
    <r>
      <rPr>
        <b/>
        <sz val="11"/>
        <rFont val="Times New Roman"/>
        <family val="1"/>
        <charset val="204"/>
      </rPr>
      <t xml:space="preserve">-Администрация СМР- </t>
    </r>
    <r>
      <rPr>
        <b/>
        <sz val="10"/>
        <rFont val="Times New Roman"/>
        <family val="1"/>
        <charset val="204"/>
      </rPr>
      <t>(распределение  в соответствии с Пост. адм. СМР ЛО от 19.06.2020 № 791-п)</t>
    </r>
  </si>
  <si>
    <r>
      <t>Раздел 0801 "Культура" Субсидия на поддержку творческих коллективов-</t>
    </r>
    <r>
      <rPr>
        <b/>
        <sz val="11"/>
        <rFont val="Times New Roman"/>
        <family val="1"/>
        <charset val="204"/>
      </rPr>
      <t>МКУК СМЦРБ</t>
    </r>
    <r>
      <rPr>
        <b/>
        <sz val="10"/>
        <rFont val="Times New Roman"/>
        <family val="1"/>
        <charset val="204"/>
      </rPr>
      <t>-распределение  в соответствии с Пост. адм. СМР ЛО от 19.06.2020 № 791-п)</t>
    </r>
  </si>
  <si>
    <r>
      <t>Раздел 0801 "Культура" Субсидия на поддержку творческих коллективов-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(распределение  в соответствии с Пост. адм. СМР ЛО от 19.06.2020 № 791-п)</t>
    </r>
  </si>
  <si>
    <r>
      <t>Раздел 0801 "Культура" Субсидия на поддержку творческих коллективов</t>
    </r>
    <r>
      <rPr>
        <b/>
        <sz val="10"/>
        <rFont val="Times New Roman"/>
        <family val="1"/>
        <charset val="204"/>
      </rPr>
      <t>(распределение  в соответствии с Пост. адм. СМР ЛО от 19.06.2020 № 791-п)</t>
    </r>
  </si>
  <si>
    <r>
      <t>Раздел 0709 "Другие вопросы в области образования"</t>
    </r>
    <r>
      <rPr>
        <b/>
        <sz val="11"/>
        <rFont val="Times New Roman"/>
        <family val="1"/>
        <charset val="204"/>
      </rPr>
      <t xml:space="preserve"> -Сланцевский дет. сад №7 -</t>
    </r>
    <r>
      <rPr>
        <sz val="11"/>
        <rFont val="Times New Roman"/>
        <family val="1"/>
        <charset val="204"/>
      </rPr>
      <t xml:space="preserve">Иные межбюджетные трансферты на поощрение победителей и лауреатов областных конкурсов в области образования (обл.бюдж.) </t>
    </r>
    <r>
      <rPr>
        <b/>
        <sz val="11"/>
        <rFont val="Times New Roman"/>
        <family val="1"/>
        <charset val="204"/>
      </rPr>
      <t>Пост.Правительства ЛО от 18.06.2020 № 417</t>
    </r>
  </si>
  <si>
    <r>
      <t>Раздел 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  </r>
    <r>
      <rPr>
        <b/>
        <sz val="11"/>
        <rFont val="Times New Roman"/>
        <family val="1"/>
        <charset val="204"/>
      </rPr>
      <t xml:space="preserve"> -КУМИ-</t>
    </r>
    <r>
      <rPr>
        <sz val="11"/>
        <rFont val="Times New Roman"/>
        <family val="1"/>
        <charset val="204"/>
      </rPr>
      <t xml:space="preserve"> Субвенция на исполнение отдел. гос.полномочий в сфере жилищных отношений (обл.бюдж.)</t>
    </r>
  </si>
  <si>
    <r>
      <t>Раздел 0412 "Другие вопросы в области национальной экономики"</t>
    </r>
    <r>
      <rPr>
        <b/>
        <sz val="11"/>
        <rFont val="Times New Roman"/>
        <family val="1"/>
        <charset val="204"/>
      </rPr>
      <t xml:space="preserve"> -КУМИ СМР-</t>
    </r>
    <r>
      <rPr>
        <sz val="11"/>
        <rFont val="Times New Roman"/>
        <family val="1"/>
        <charset val="204"/>
      </rPr>
      <t>Субсидии на проведение кадастровых работ по образованию земельных участков из состава земель сельскохозяйственного назначения (обл.бюдж.)</t>
    </r>
  </si>
  <si>
    <r>
      <t>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из бюдж. ЛО бюджетам муниципальных образований Ленинградской области:</t>
    </r>
  </si>
  <si>
    <t>на организацию мониторинга деятельности субъектов малого и среднего предпринимательства ЛО</t>
  </si>
  <si>
    <r>
      <t>Раздел 0801 "Культура" -</t>
    </r>
    <r>
      <rPr>
        <b/>
        <sz val="11"/>
        <rFont val="Times New Roman"/>
        <family val="1"/>
        <charset val="204"/>
      </rPr>
      <t>МКУК СМЦРБ</t>
    </r>
    <r>
      <rPr>
        <b/>
        <sz val="10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Межбюджетные трансферты на государственную поддержку отрасти культуры, в целях софинансирования которых областному бюджету Ленинградской области предоставляются из федерального бюджета субсидии и иные межбюджетные трансферты (фед. и обл. бюдж.)</t>
    </r>
  </si>
  <si>
    <t>КФСР</t>
  </si>
  <si>
    <t>КЦСР</t>
  </si>
  <si>
    <t>0702</t>
  </si>
  <si>
    <t>МОУ "Старопольская СОШ"</t>
  </si>
  <si>
    <t>МОУ "Выскатская ООШ"</t>
  </si>
  <si>
    <t>МОУ "Новосельская ООШ"</t>
  </si>
  <si>
    <t>Распределение по бюджетополучателям бюджетных ассигнований на ежемесячное денежное вознаграждение за классное руководство педагогическим работникам муниципальных образовательных организаций</t>
  </si>
  <si>
    <t>0420153030</t>
  </si>
  <si>
    <t>Доп. ФК</t>
  </si>
  <si>
    <t>Наименование Доп. ФК</t>
  </si>
  <si>
    <t>КВСР</t>
  </si>
  <si>
    <t>Наименование КВСР</t>
  </si>
  <si>
    <t>Итог</t>
  </si>
  <si>
    <t>827</t>
  </si>
  <si>
    <t>829</t>
  </si>
  <si>
    <t>МОУ "Загривская СОШ"</t>
  </si>
  <si>
    <t>849</t>
  </si>
  <si>
    <t>850</t>
  </si>
  <si>
    <t>МОУ "Овсищенская начальная школа-детский сад"</t>
  </si>
  <si>
    <t>851</t>
  </si>
  <si>
    <t>861</t>
  </si>
  <si>
    <t xml:space="preserve">Комитет образования </t>
  </si>
  <si>
    <t>МОУ "Сланцевская СОШ № 3"</t>
  </si>
  <si>
    <t>Выплата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организаций(фед.бюдж.)</t>
  </si>
  <si>
    <t>МОУ "Сланцевская СОШ № 1"</t>
  </si>
  <si>
    <t>МОУ "Сланцевская СОШ № 2"</t>
  </si>
  <si>
    <t>МОУ "Сланцевская СОШ № 6"</t>
  </si>
  <si>
    <t xml:space="preserve"> Итог</t>
  </si>
  <si>
    <t>Приложение 1 к пояснительной записке</t>
  </si>
  <si>
    <t>Раздел 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</si>
  <si>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r>
      <t>Совет депутатов СМР-</t>
    </r>
    <r>
      <rPr>
        <i/>
        <sz val="10"/>
        <color theme="1"/>
        <rFont val="Times New Roman"/>
        <family val="1"/>
        <charset val="204"/>
      </rPr>
      <t>для заключения контракта на образовательные услуги:</t>
    </r>
  </si>
  <si>
    <r>
      <t>Раздел 0113 "Другие общегосударственные вопросы"-</t>
    </r>
    <r>
      <rPr>
        <b/>
        <sz val="11"/>
        <rFont val="Times New Roman"/>
        <family val="1"/>
        <charset val="204"/>
      </rPr>
      <t>Администрация СМР-</t>
    </r>
    <r>
      <rPr>
        <sz val="11"/>
        <rFont val="Times New Roman"/>
        <family val="1"/>
        <charset val="204"/>
      </rPr>
      <t>Субвенция на осущ.гос.полномоч. в сфере государственной регистрации актов гражданского состояния  (фед.бюдж.)</t>
    </r>
  </si>
  <si>
    <t>Субсидии бюджетам муниципальных образований Ленинградской области на организацию мониторинга деятельности субъектов малого и среднего предпринимательства Ленинградской области</t>
  </si>
  <si>
    <t xml:space="preserve">Субвенции бюджетам муниципальных образований Ленинградской области на осуществление отдельных государственных полномочий Ленинградской области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 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
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</si>
  <si>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</si>
  <si>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жилищных отношений</t>
  </si>
  <si>
    <t>Субвенции бюджетам муниципальных образований Ленинградской области на осуществление отдельных государственных полномочий Ленинградской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</si>
  <si>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</si>
  <si>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Субсидии бюджетам муниципальных образований Ленинградской области на поддержку отрасли культуры на комплектование книжных фондов государственных и муниципальных библиотек</t>
  </si>
  <si>
    <t>Субсидии бюджетам муниципальных образований Ленинградской области на поддержку отрасли культуры</t>
  </si>
  <si>
    <t>Субсидии бюджетам муниципальных образований Ленинградской области на поддержку отрасли культуры на поддержку творческих коллективов</t>
  </si>
  <si>
    <t>Субвенции бюджетам муниципальных образований Ленинградской области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</si>
  <si>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поощрение победителей и лауреатов областных конкурсов в области образования</t>
  </si>
  <si>
    <t>Иные межбюджетные трансферты бюджетам муниципальных образований на обеспечение по заявлениям родителей (законных представителей) сухими пайками воспитанников, не посещающих дежурные группы муниципальных дошкольных образовательных организаций</t>
  </si>
  <si>
    <t>Иные межбюджетные трансферты бюджетам муниципальных образований на государственную поддержку отрасти культуры</t>
  </si>
  <si>
    <t>Прочие неналоговые доходы</t>
  </si>
  <si>
    <t xml:space="preserve">Доходы от компенсации затрат государства: </t>
  </si>
  <si>
    <t xml:space="preserve">МОУ "Загривская СОШ"        </t>
  </si>
  <si>
    <t>Бюджетополучатель</t>
  </si>
  <si>
    <t>Ассигнования                   2020 год,  руб.</t>
  </si>
  <si>
    <t>МОУ "Сланцевская школа N1"</t>
  </si>
  <si>
    <t>МОУ "Сланцевская школа N2"</t>
  </si>
  <si>
    <t>МОУ "Сланцевская школа N3"</t>
  </si>
  <si>
    <t>МОУ "Сланцевская школа N6"</t>
  </si>
  <si>
    <t>Общий итог</t>
  </si>
  <si>
    <t>Приложение 2 к пояснительной записке</t>
  </si>
  <si>
    <t>Распределение по бюджетополучателям  бюджетных ассигнований для предоставления бесплатного здорового горячего питания обущающихся по программам начального общего образования</t>
  </si>
  <si>
    <t>Субвенция на питание обучающихся в общеобразоват.организациях (обл.бюдж.)</t>
  </si>
  <si>
    <t>МОУ "Овсищенская школа"</t>
  </si>
  <si>
    <r>
      <t>Раздел 1003 "Социальное обеспечение населения"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Субвенция на питание обучающихся в общеобразоват.организациях (обл.бюдж.)</t>
    </r>
    <r>
      <rPr>
        <b/>
        <sz val="11"/>
        <rFont val="Times New Roman"/>
        <family val="1"/>
        <charset val="204"/>
      </rPr>
      <t>распределение Прил.2  в соотв. с Пост. адм. СМР ЛО от 04.08.2020 № 1027-п)</t>
    </r>
  </si>
  <si>
    <r>
      <t xml:space="preserve">Раздел 0702 "Общее образование" Расходы за счет субвенции на обеспечение государственных гарантий реализации прав на получение общедоступного и бесплатного </t>
    </r>
    <r>
      <rPr>
        <b/>
        <sz val="11"/>
        <rFont val="Times New Roman"/>
        <family val="1"/>
        <charset val="204"/>
      </rPr>
      <t>начального общего, основного об</t>
    </r>
    <r>
      <rPr>
        <b/>
        <sz val="9"/>
        <rFont val="Times New Roman"/>
        <family val="1"/>
        <charset val="204"/>
      </rPr>
      <t xml:space="preserve">щего, </t>
    </r>
    <r>
      <rPr>
        <b/>
        <sz val="11"/>
        <rFont val="Times New Roman"/>
        <family val="1"/>
        <charset val="204"/>
      </rPr>
      <t>среднего общего образования</t>
    </r>
    <r>
      <rPr>
        <sz val="11"/>
        <rFont val="Times New Roman"/>
        <family val="1"/>
        <charset val="204"/>
      </rPr>
      <t xml:space="preserve"> в муниципальных общеобразовательных организациях, обеспечение дополнительного образования детей в муниципальных общеобразовательных организациях...</t>
    </r>
    <r>
      <rPr>
        <b/>
        <sz val="10"/>
        <rFont val="Times New Roman"/>
        <family val="1"/>
        <charset val="204"/>
      </rPr>
      <t>(распределение по учреждениям в соответствии с Пост. адм. СМР ЛО от 04.08.2020 № 1036-п в  Прил. 3 к пояснительной записке)</t>
    </r>
  </si>
  <si>
    <r>
      <t xml:space="preserve">Раздел 0701 "Дошкольное образование" Расходы за счет субвенции на обеспечение государственных гарантий реализации прав на получение общедоступного и бесплатного </t>
    </r>
    <r>
      <rPr>
        <b/>
        <sz val="11"/>
        <color theme="1"/>
        <rFont val="Times New Roman"/>
        <family val="1"/>
        <charset val="204"/>
      </rPr>
      <t>дошкольного образования</t>
    </r>
    <r>
      <rPr>
        <sz val="11"/>
        <color theme="1"/>
        <rFont val="Times New Roman"/>
        <family val="1"/>
        <charset val="204"/>
      </rPr>
      <t xml:space="preserve"> в муниципальных дошкольных образовательных организациях </t>
    </r>
    <r>
      <rPr>
        <sz val="11"/>
        <rFont val="Times New Roman"/>
        <family val="1"/>
        <charset val="204"/>
      </rPr>
      <t>и муниципальных общеобразовательных организациях...</t>
    </r>
    <r>
      <rPr>
        <b/>
        <sz val="10"/>
        <rFont val="Times New Roman"/>
        <family val="1"/>
        <charset val="204"/>
      </rPr>
      <t>(распределение по учреждениям в  соответствии с Пост. адм. СМР ЛО от 04.08.2020 № 1036-п  в Прил. 3 к пояснительной записке)</t>
    </r>
  </si>
  <si>
    <t>112</t>
  </si>
  <si>
    <t>Субвенция на оплату труда работников ОУ, расходов на учебные расходы (обл.бюдж.)</t>
  </si>
  <si>
    <t>0420171530</t>
  </si>
  <si>
    <t>112 Итог</t>
  </si>
  <si>
    <t>181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</si>
  <si>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 (обл.бюдж.)</t>
  </si>
  <si>
    <t>МДОУ "Сланцевский детский сад № 4"</t>
  </si>
  <si>
    <t>0701</t>
  </si>
  <si>
    <t>0410171350</t>
  </si>
  <si>
    <t>842</t>
  </si>
  <si>
    <t>МДОУ "Гостицкий детский сад № 20"</t>
  </si>
  <si>
    <t>181 Итог</t>
  </si>
  <si>
    <t>Приложение  3   к пояснительной записке</t>
  </si>
  <si>
    <t xml:space="preserve">Изменения в бюджетные ассигнования по МП "Развитие образования в Сланцевском муниципальном районе" с учетом корректировки субвенций областного бюджета и на основании  постановления Администрации СМР от 07.05.2020 г. № 587-п                                                           (с изменениями от 04.08.2020 № 1036-п)  </t>
  </si>
  <si>
    <t>МДОУ "Сланцевский детский сад № 5"</t>
  </si>
  <si>
    <t>МДОУ "Сланцевский детский сад № 10"</t>
  </si>
  <si>
    <t>МДОУ "Гостицкий детский сад № 15"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</si>
  <si>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</si>
  <si>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 (плата за установку и эксплуатацию рекламных конструкций)</t>
  </si>
  <si>
    <r>
      <t>Раздел 0702 "Общее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Субсидии на реновацию организаций общего образования (обл.бюдж.)</t>
    </r>
  </si>
  <si>
    <t>Приложение 4 к пояснительной записке</t>
  </si>
  <si>
    <t xml:space="preserve">Распределение по бюджетополучателям  бюджетных ассигнований для обеспечения  сухими пайками воспитанников, не посещающих дежурные группы муниципальных образовательных организаций СМР на основании  постановления Администрации СМР от 16.07.2020 г. № 926-п     </t>
  </si>
  <si>
    <t>Комитет образования</t>
  </si>
  <si>
    <t>Иные МБТ на обеспечение сухими пайками воспитанников, не посещающих дежурные группы МДОУ (обл. бюдж.)</t>
  </si>
  <si>
    <t>МОУ "Старопольская ООШ"</t>
  </si>
  <si>
    <t>МОУ "Загривская ООШ"</t>
  </si>
  <si>
    <t>МОУ "Овсищенская ООШ"</t>
  </si>
  <si>
    <t>Комитет образования АУ/БУ  - МОУ "ССОШ №6"</t>
  </si>
  <si>
    <r>
      <t>Раздел 0701 "Дошкольное образование"-</t>
    </r>
    <r>
      <rPr>
        <b/>
        <sz val="11"/>
        <rFont val="Times New Roman"/>
        <family val="1"/>
        <charset val="204"/>
      </rPr>
      <t xml:space="preserve"> Комитет образования-</t>
    </r>
    <r>
      <rPr>
        <sz val="11"/>
        <rFont val="Times New Roman"/>
        <family val="1"/>
        <charset val="204"/>
      </rPr>
      <t>Иные МБТ на обеспечение сухими пайками воспитанников, не посещающих дежурные группы МДОУ (обл. бюдж.)</t>
    </r>
    <r>
      <rPr>
        <b/>
        <sz val="11"/>
        <rFont val="Times New Roman"/>
        <family val="1"/>
        <charset val="204"/>
      </rPr>
      <t>(распределение по учреждениям в  соответствии с Пост. адм. СМР ЛО от 16.07.2020                      № 926-п  в Прил. 4 к пояснительной записке)</t>
    </r>
  </si>
  <si>
    <t xml:space="preserve">МОУ "Загривская СОШ"       </t>
  </si>
  <si>
    <t>1. Изменение доходной части бюджета в предлагаемом проекте решения за счет неналоговых доходов, безвозмездных поступлений от других бюджетов бюджетной системы:</t>
  </si>
  <si>
    <t>Раздел 1102 "Массовый спорт"</t>
  </si>
  <si>
    <r>
      <t xml:space="preserve">Администрация СМР- </t>
    </r>
    <r>
      <rPr>
        <sz val="10"/>
        <rFont val="Times New Roman"/>
        <family val="1"/>
        <charset val="204"/>
      </rPr>
      <t>в соотв. с пост. Админ. от 21.08.2020 № 1139-п "О признании утратившим силу пос. админ. СМР от 07.02.2020 № 152-п "О выделении БА из резервного фонда админ. МО СМР ЛО"</t>
    </r>
  </si>
  <si>
    <r>
      <rPr>
        <b/>
        <sz val="10"/>
        <rFont val="Times New Roman"/>
        <family val="1"/>
        <charset val="204"/>
      </rPr>
      <t>Комитет образования_ АУ-БУ</t>
    </r>
    <r>
      <rPr>
        <sz val="10"/>
        <rFont val="Times New Roman"/>
        <family val="1"/>
        <charset val="204"/>
      </rPr>
      <t>_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МУДО "Дом творчества" </t>
    </r>
    <r>
      <rPr>
        <b/>
        <sz val="10"/>
        <rFont val="Times New Roman"/>
        <family val="1"/>
        <charset val="204"/>
      </rPr>
      <t>-Раздел 0707 "Молодежная политика"</t>
    </r>
  </si>
  <si>
    <r>
      <t xml:space="preserve">1.4.  Сокращение БА -Комитет образования - Раздел 0702 "Общее образование"-субсидии бюджет. учреждений на иные цели  </t>
    </r>
    <r>
      <rPr>
        <b/>
        <sz val="11"/>
        <rFont val="Times New Roman"/>
        <family val="1"/>
        <charset val="204"/>
      </rPr>
      <t>МОУ "Сланцевская СОШ №1",</t>
    </r>
    <r>
      <rPr>
        <sz val="11"/>
        <rFont val="Times New Roman"/>
        <family val="1"/>
        <charset val="204"/>
      </rPr>
      <t xml:space="preserve"> за счет экономии по итогам проведения конкурсных процедур на оказание услуг по охране имущества,жизни и здоровья граждан  и обеспеч. контрольно-пропускного режима</t>
    </r>
  </si>
  <si>
    <r>
      <t>1.5.  Сокращение БА -</t>
    </r>
    <r>
      <rPr>
        <b/>
        <sz val="11"/>
        <rFont val="Times New Roman"/>
        <family val="1"/>
        <charset val="204"/>
      </rPr>
      <t>МДОУ "Сланцевский дет. Сад №2"</t>
    </r>
    <r>
      <rPr>
        <sz val="11"/>
        <rFont val="Times New Roman"/>
        <family val="1"/>
        <charset val="204"/>
      </rPr>
      <t xml:space="preserve"> - Раздел 0701 "Дошкольное образование"-Укрепление материально-технической базы организаций дошкольного образования, за счет экономии по итогам проведения конкурсных процедур по ремонту пож. сигнализации.</t>
    </r>
  </si>
  <si>
    <r>
      <t>МОУ "Овсищенская нач. школа-дет.сад"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-  Раздел 0702 "Общее образование"</t>
    </r>
  </si>
  <si>
    <t>МОУ "Овсищенская нач. школа-дет.сад"                    Раздел 0707 "Молодежная политика"</t>
  </si>
  <si>
    <t>МОУ "Овсищенская нач. школа-дет.сад"                    Раздел 0702 "Молодежная политика"</t>
  </si>
  <si>
    <t>Доходы от оказания платных услуг</t>
  </si>
  <si>
    <r>
      <t>Раздел 0702 "Общее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Выплата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(фед. бюдж.) </t>
    </r>
    <r>
      <rPr>
        <b/>
        <sz val="11"/>
        <rFont val="Times New Roman"/>
        <family val="1"/>
        <charset val="204"/>
      </rPr>
      <t>распределение по учреждениям Прил.1 в соотв. с Пост. адм. СМР ЛО от 01.09.2020 №1204-п)</t>
    </r>
  </si>
  <si>
    <r>
      <t xml:space="preserve">Раздел 0412 "Другие вопросы в области национальной экономики" </t>
    </r>
    <r>
      <rPr>
        <b/>
        <sz val="11"/>
        <rFont val="Times New Roman"/>
        <family val="1"/>
        <charset val="204"/>
      </rPr>
      <t xml:space="preserve">-Администрация СМР- КЦСР 0310180980 </t>
    </r>
    <r>
      <rPr>
        <sz val="11"/>
        <rFont val="Times New Roman"/>
        <family val="1"/>
        <charset val="204"/>
      </rPr>
      <t xml:space="preserve">"Содействие в продвижении продукции (работ, услуг) субъектов малого и среднего предпринимательства на товарные рынки" - перераспределение БА в рамках подпрограммы "Развитие и поддержка малого и среднего предпринимательства СМР"                            </t>
    </r>
  </si>
  <si>
    <t>Оказание транспортных услуг</t>
  </si>
  <si>
    <t>МОУ "Новосельская школа"                                         Раздел 0707 "Молодежная политика"</t>
  </si>
  <si>
    <t>МОУ "Загривская СОШ"                                                Раздел 0707 "Молодежная политика"</t>
  </si>
  <si>
    <t>Раздел 0113 "Другие общегосударственные вопросы"</t>
  </si>
  <si>
    <t>Раздел 0501 "Жилищное хозяйство"</t>
  </si>
  <si>
    <r>
      <t>КУМИ СМР-</t>
    </r>
    <r>
      <rPr>
        <i/>
        <sz val="10"/>
        <color theme="1"/>
        <rFont val="Times New Roman"/>
        <family val="1"/>
        <charset val="204"/>
      </rPr>
      <t>для заключения договоров по оплате взносов на кап. ремонт МКД:</t>
    </r>
  </si>
  <si>
    <r>
      <t xml:space="preserve">Раздел 1102 "Массовый спорт" </t>
    </r>
    <r>
      <rPr>
        <b/>
        <sz val="11"/>
        <rFont val="Times New Roman"/>
        <family val="1"/>
        <charset val="204"/>
      </rPr>
      <t xml:space="preserve">-Администрация СМР- </t>
    </r>
    <r>
      <rPr>
        <sz val="11"/>
        <rFont val="Times New Roman"/>
        <family val="1"/>
        <charset val="204"/>
      </rPr>
      <t xml:space="preserve">перераспределение БА на сопутствующие мероприятия по строительству"ФОК"Сланцы" и введению в эксплуатацию объекта:                                                                                  </t>
    </r>
  </si>
  <si>
    <r>
      <rPr>
        <b/>
        <i/>
        <sz val="9"/>
        <rFont val="Times New Roman"/>
        <family val="1"/>
        <charset val="204"/>
      </rPr>
      <t xml:space="preserve">КЦСР 08101S4050 </t>
    </r>
    <r>
      <rPr>
        <i/>
        <sz val="9"/>
        <rFont val="Times New Roman"/>
        <family val="1"/>
        <charset val="204"/>
      </rPr>
      <t>"Строительство физкультурно-оздоровительного комплекса на территории спортивной площадки школы № 3"</t>
    </r>
  </si>
  <si>
    <r>
      <rPr>
        <b/>
        <i/>
        <sz val="9"/>
        <rFont val="Times New Roman"/>
        <family val="1"/>
        <charset val="204"/>
      </rPr>
      <t xml:space="preserve">КЦСР 0810183510 </t>
    </r>
    <r>
      <rPr>
        <i/>
        <sz val="9"/>
        <rFont val="Times New Roman"/>
        <family val="1"/>
        <charset val="204"/>
      </rPr>
      <t>"Мероприятия, сопутствующие проведению строительства физкультурно-оздоровительного комплекса"</t>
    </r>
  </si>
  <si>
    <r>
      <rPr>
        <b/>
        <i/>
        <sz val="9"/>
        <rFont val="Times New Roman"/>
        <family val="1"/>
        <charset val="204"/>
      </rPr>
      <t xml:space="preserve">КЦСР 05101S0860 </t>
    </r>
    <r>
      <rPr>
        <i/>
        <sz val="9"/>
        <rFont val="Times New Roman"/>
        <family val="1"/>
        <charset val="204"/>
      </rPr>
      <t>"Обеспечение деятельности информационно-консультационного центра для потребителей (софинансирование в рамках подпрограммы "Развитие системы защиты прав потребителей в ЛО" ГП ЛО "Устойчивое общественное развитие в ЛО")"</t>
    </r>
  </si>
  <si>
    <r>
      <rPr>
        <b/>
        <i/>
        <sz val="9"/>
        <rFont val="Times New Roman"/>
        <family val="1"/>
        <charset val="204"/>
      </rPr>
      <t>КЦСР 0810181290</t>
    </r>
    <r>
      <rPr>
        <i/>
        <sz val="9"/>
        <rFont val="Times New Roman"/>
        <family val="1"/>
        <charset val="204"/>
      </rPr>
      <t>Обеспечение деятельности информационного центра для потребителей"</t>
    </r>
  </si>
  <si>
    <t>Раздел 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</si>
  <si>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Вид расходов  870 "Резервные средства"</t>
  </si>
  <si>
    <r>
      <t>Администрация СМР -</t>
    </r>
    <r>
      <rPr>
        <i/>
        <sz val="10"/>
        <color theme="1"/>
        <rFont val="Times New Roman"/>
        <family val="1"/>
        <charset val="204"/>
      </rPr>
      <t>Раздел 0113 "Другие общегосударственные вопросы"</t>
    </r>
  </si>
  <si>
    <t>КВР</t>
  </si>
  <si>
    <t>КОСГУ</t>
  </si>
  <si>
    <t>Доп. ЭК</t>
  </si>
  <si>
    <t>Доп. КР</t>
  </si>
  <si>
    <t>Код цели</t>
  </si>
  <si>
    <t>КВФО</t>
  </si>
  <si>
    <t>Ассигнования 2020  год,руб.</t>
  </si>
  <si>
    <t>КП - расходы 1кв</t>
  </si>
  <si>
    <t>0707</t>
  </si>
  <si>
    <t>0460181240</t>
  </si>
  <si>
    <t>244</t>
  </si>
  <si>
    <t>226</t>
  </si>
  <si>
    <t>000</t>
  </si>
  <si>
    <t>443</t>
  </si>
  <si>
    <t>0</t>
  </si>
  <si>
    <t>1</t>
  </si>
  <si>
    <t>870</t>
  </si>
  <si>
    <t>200</t>
  </si>
  <si>
    <t>442</t>
  </si>
  <si>
    <t>МДОУ "Сланцевский сад N3"</t>
  </si>
  <si>
    <t>822</t>
  </si>
  <si>
    <t>227</t>
  </si>
  <si>
    <t>341</t>
  </si>
  <si>
    <t>342</t>
  </si>
  <si>
    <t>346</t>
  </si>
  <si>
    <t>111</t>
  </si>
  <si>
    <t>211</t>
  </si>
  <si>
    <t>119</t>
  </si>
  <si>
    <t>213</t>
  </si>
  <si>
    <t>МОУ "Новосельская школа"</t>
  </si>
  <si>
    <t>612</t>
  </si>
  <si>
    <t>241</t>
  </si>
  <si>
    <t>845</t>
  </si>
  <si>
    <t>828</t>
  </si>
  <si>
    <t>846</t>
  </si>
  <si>
    <t>847</t>
  </si>
  <si>
    <t>МУДО "Сланцевская ДМШ"</t>
  </si>
  <si>
    <t>855</t>
  </si>
  <si>
    <t>МУДО "Сланцевская ДХШ"</t>
  </si>
  <si>
    <t>856</t>
  </si>
  <si>
    <t>МУДО "Сланцевская ДЮСШ"</t>
  </si>
  <si>
    <t>854</t>
  </si>
  <si>
    <t>МУДО "Сланцевский ДТ"</t>
  </si>
  <si>
    <t>0460181260</t>
  </si>
  <si>
    <t>446</t>
  </si>
  <si>
    <t>826</t>
  </si>
  <si>
    <t>0705</t>
  </si>
  <si>
    <t>0470181220</t>
  </si>
  <si>
    <t>432</t>
  </si>
  <si>
    <t>0709</t>
  </si>
  <si>
    <t>0420181170</t>
  </si>
  <si>
    <t>340</t>
  </si>
  <si>
    <t>296</t>
  </si>
  <si>
    <t>418</t>
  </si>
  <si>
    <t>0460181270</t>
  </si>
  <si>
    <t>349</t>
  </si>
  <si>
    <t>448</t>
  </si>
  <si>
    <t>447</t>
  </si>
  <si>
    <t>8320200990</t>
  </si>
  <si>
    <t>0703</t>
  </si>
  <si>
    <t>0440181200</t>
  </si>
  <si>
    <t>452</t>
  </si>
  <si>
    <t>0420100040</t>
  </si>
  <si>
    <t>611</t>
  </si>
  <si>
    <t>462</t>
  </si>
  <si>
    <t>МДОУ "Сланцевский сад N2"</t>
  </si>
  <si>
    <t>0410181140</t>
  </si>
  <si>
    <t>310</t>
  </si>
  <si>
    <t>835</t>
  </si>
  <si>
    <t>404</t>
  </si>
  <si>
    <t>0420181160</t>
  </si>
  <si>
    <t>414</t>
  </si>
  <si>
    <t>0420100030</t>
  </si>
  <si>
    <t>456</t>
  </si>
  <si>
    <t>МДОУ "Сланцевский детский сад N15"</t>
  </si>
  <si>
    <t>225</t>
  </si>
  <si>
    <t>839</t>
  </si>
  <si>
    <t>453</t>
  </si>
  <si>
    <t>0440181770</t>
  </si>
  <si>
    <t>???</t>
  </si>
  <si>
    <t>487</t>
  </si>
  <si>
    <t>0410100030</t>
  </si>
  <si>
    <t>МДОУ "Сланцевский детский сад N4"</t>
  </si>
  <si>
    <t>867</t>
  </si>
  <si>
    <t>МДОУ "Сланцевский сад N5"</t>
  </si>
  <si>
    <t>836</t>
  </si>
  <si>
    <t>МДОУ "Сланцевский сад N7"</t>
  </si>
  <si>
    <t>823</t>
  </si>
  <si>
    <t>МДОУ "Гостицкий сад N20"</t>
  </si>
  <si>
    <t>МОУ "Сланцевская СОШ №6"</t>
  </si>
  <si>
    <t>МДОУ "Сланцевский сад N10"</t>
  </si>
  <si>
    <t>821</t>
  </si>
  <si>
    <t>МУДО "СППЦ"</t>
  </si>
  <si>
    <t>0440100030</t>
  </si>
  <si>
    <t>857</t>
  </si>
  <si>
    <t>ИТОГО</t>
  </si>
  <si>
    <r>
      <t>1.6.  Перераспределяются БА между Комитет образования и ОО  в связи со сложившейся экономией по проведению летней оздоровительной компании, в результате анализа сметы КО</t>
    </r>
    <r>
      <rPr>
        <i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в соот. с </t>
    </r>
    <r>
      <rPr>
        <sz val="10"/>
        <rFont val="Times New Roman"/>
        <family val="1"/>
        <charset val="204"/>
      </rPr>
      <t xml:space="preserve"> письмом КО от 31.08.2020   № 993/01-11 </t>
    </r>
    <r>
      <rPr>
        <b/>
        <sz val="10"/>
        <rFont val="Times New Roman"/>
        <family val="1"/>
        <charset val="204"/>
      </rPr>
      <t>(распределение по учреждениям в соответствии с письмом КО в  Прил. 5 к пояснительной записке)</t>
    </r>
  </si>
  <si>
    <r>
      <t>МК "ФОК "Сланцы"</t>
    </r>
    <r>
      <rPr>
        <i/>
        <sz val="12"/>
        <rFont val="Times New Roman"/>
        <family val="1"/>
        <charset val="204"/>
      </rPr>
      <t xml:space="preserve">-для заключения контракта </t>
    </r>
  </si>
  <si>
    <t>Раздел 1101 "Физическая культура"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</si>
  <si>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"Развитие культуры, спорта и молодежной политики на территории Сланцевского муниципального района"</t>
    </r>
    <r>
      <rPr>
        <sz val="11"/>
        <rFont val="Times New Roman"/>
        <family val="1"/>
        <charset val="204"/>
      </rPr>
      <t>на 2020-2025 годы с последующим вненсением изменений в МП  на основании писем МКУ "ФОК"Сланцы" от 04.06.2020                             № 119а/01-10:</t>
    </r>
  </si>
  <si>
    <r>
      <rPr>
        <sz val="11"/>
        <rFont val="Times New Roman"/>
        <family val="1"/>
        <charset val="204"/>
      </rPr>
      <t>Раздел 1102 "Массовый спорт"</t>
    </r>
    <r>
      <rPr>
        <sz val="9"/>
        <rFont val="Times New Roman"/>
        <family val="1"/>
        <charset val="204"/>
      </rPr>
      <t>-</t>
    </r>
    <r>
      <rPr>
        <i/>
        <sz val="9"/>
        <rFont val="Times New Roman"/>
        <family val="1"/>
        <charset val="204"/>
      </rPr>
      <t xml:space="preserve"> КЦСР 0810183380 "Мероприятия, сопутствующие проведению капитального ремонта спортивных объектов"</t>
    </r>
  </si>
  <si>
    <r>
      <rPr>
        <sz val="11"/>
        <rFont val="Times New Roman"/>
        <family val="1"/>
        <charset val="204"/>
      </rPr>
      <t>Раздел 1101"Физическая культура"</t>
    </r>
    <r>
      <rPr>
        <i/>
        <sz val="9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КЦСР 0810183380 "Мероприятия, сопутствующие проведению капитального ремонта спортивных объектов"                                  </t>
    </r>
  </si>
  <si>
    <r>
      <rPr>
        <b/>
        <sz val="11"/>
        <rFont val="Times New Roman"/>
        <family val="1"/>
        <charset val="204"/>
      </rPr>
      <t>МКУ "ФОК"Сланцы"</t>
    </r>
    <r>
      <rPr>
        <sz val="11"/>
        <rFont val="Times New Roman"/>
        <family val="1"/>
        <charset val="204"/>
      </rPr>
      <t xml:space="preserve">- перераспределение БА на сопутствующие мероприятия по строительству"ФОК"Сланцы" </t>
    </r>
  </si>
  <si>
    <r>
      <t>Раздел 1102 "Массовый спорт" -</t>
    </r>
    <r>
      <rPr>
        <i/>
        <sz val="9"/>
        <rFont val="Times New Roman"/>
        <family val="1"/>
        <charset val="204"/>
      </rPr>
      <t>КЦСР 0230183380 "Мероприятия, сопутствующие проведению капитального ремонта спортивных объектов"</t>
    </r>
  </si>
  <si>
    <r>
      <t xml:space="preserve">Раздел 1101 "Физическая культура" </t>
    </r>
    <r>
      <rPr>
        <b/>
        <sz val="11"/>
        <rFont val="Times New Roman"/>
        <family val="1"/>
        <charset val="204"/>
      </rPr>
      <t>-</t>
    </r>
    <r>
      <rPr>
        <sz val="9"/>
        <rFont val="Times New Roman"/>
        <family val="1"/>
        <charset val="204"/>
      </rPr>
      <t>КЦСР 0230183380 "Мероприятия, сопутствующие проведению капитального ремонта спортивных объектов"</t>
    </r>
  </si>
  <si>
    <t>МОУ "Выскатская  школа"                                            Раздел 0707 "Молодежная политика"</t>
  </si>
  <si>
    <t xml:space="preserve">МДОУ "Сланцевский дет.сад № 4"                              Раздел 0701 "Дошкольное образование" </t>
  </si>
  <si>
    <t>МКУ "ФОК"Сланцы"</t>
  </si>
  <si>
    <t>Вид расходов  240  "Иные закупки товаров, работ и услуг для обеспечения государственных (муниципальных) нужд"-приоб. знаков почтовой опл.</t>
  </si>
  <si>
    <t>Раздел 0405 "Сельское хозяйство и рыболовство"</t>
  </si>
  <si>
    <t>Раздел 0412 "Другие вопросы в области национальной экономики"-перераспределение БА  для участия в выставке "Агрорусь"</t>
  </si>
  <si>
    <r>
      <rPr>
        <b/>
        <i/>
        <sz val="9"/>
        <rFont val="Times New Roman"/>
        <family val="1"/>
        <charset val="204"/>
      </rPr>
      <t>КЦСР 03101S4490</t>
    </r>
    <r>
      <rPr>
        <i/>
        <sz val="9"/>
        <rFont val="Times New Roman"/>
        <family val="1"/>
        <charset val="204"/>
      </rPr>
      <t>"Организация мониторинга деятельности субъектов малого и среднего предпринимательства и потребительского рынка Сланцевского муниципального района"</t>
    </r>
  </si>
  <si>
    <r>
      <rPr>
        <b/>
        <i/>
        <sz val="9"/>
        <rFont val="Times New Roman"/>
        <family val="1"/>
        <charset val="204"/>
      </rPr>
      <t xml:space="preserve">КЦСР 0310181000 </t>
    </r>
    <r>
      <rPr>
        <i/>
        <sz val="9"/>
        <rFont val="Times New Roman"/>
        <family val="1"/>
        <charset val="204"/>
      </rPr>
      <t>"Развитие бизнес-инкубатора"</t>
    </r>
  </si>
  <si>
    <t>Вид расходов  120  "Расходы на выплаты персоналу государственных (муниципальных) органов"-перераспределение зарезервированных БА для выплаты з/пл. комиссии по делам несовершеннолетних и архивному сектору</t>
  </si>
  <si>
    <r>
      <t>МКУ "ФОК "Сланцы"-</t>
    </r>
    <r>
      <rPr>
        <i/>
        <sz val="10"/>
        <color theme="1"/>
        <rFont val="Times New Roman"/>
        <family val="1"/>
        <charset val="204"/>
      </rPr>
      <t>для опл. командировочных расходов, мед. осмотра и профессиональной переподготовки сотрудников:</t>
    </r>
  </si>
  <si>
    <r>
      <t xml:space="preserve">Администрация СМР - </t>
    </r>
    <r>
      <rPr>
        <i/>
        <sz val="10"/>
        <color theme="1"/>
        <rFont val="Times New Roman"/>
        <family val="1"/>
        <charset val="204"/>
      </rPr>
      <t>Раздел 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администраций"-</t>
    </r>
    <r>
      <rPr>
        <i/>
        <sz val="9"/>
        <color theme="1"/>
        <rFont val="Times New Roman"/>
        <family val="1"/>
        <charset val="204"/>
      </rPr>
      <t>перераспдед. БА на  выпл. з/пл</t>
    </r>
  </si>
  <si>
    <r>
      <rPr>
        <b/>
        <i/>
        <sz val="9"/>
        <rFont val="Times New Roman"/>
        <family val="1"/>
        <charset val="204"/>
      </rPr>
      <t>КЦСР 8150200020</t>
    </r>
    <r>
      <rPr>
        <i/>
        <sz val="9"/>
        <rFont val="Times New Roman"/>
        <family val="1"/>
        <charset val="204"/>
      </rPr>
      <t>"Расходы на обеспечение функций органов местного самоуправления и их структурных подразделений в рамках обеспечения деятельности администрации муниципального образования и ее структурных подразделений"</t>
    </r>
  </si>
  <si>
    <r>
      <rPr>
        <b/>
        <i/>
        <sz val="9"/>
        <rFont val="Times New Roman"/>
        <family val="1"/>
        <charset val="204"/>
      </rPr>
      <t>КЦСР 8140200020</t>
    </r>
    <r>
      <rPr>
        <i/>
        <sz val="9"/>
        <rFont val="Times New Roman"/>
        <family val="1"/>
        <charset val="204"/>
      </rPr>
      <t>"Расходы на обеспечение функций органов местного самоуправления и их структурных подразделений в рамках обеспечения деятельности главы администрации муниципального образования"</t>
    </r>
  </si>
  <si>
    <r>
      <t>Раздел 0111 "Резервные фонды"-</t>
    </r>
    <r>
      <rPr>
        <b/>
        <sz val="10"/>
        <rFont val="Times New Roman"/>
        <family val="1"/>
        <charset val="204"/>
      </rPr>
      <t>Администрация СМР ЛО-</t>
    </r>
    <r>
      <rPr>
        <sz val="10"/>
        <rFont val="Times New Roman"/>
        <family val="1"/>
        <charset val="204"/>
      </rPr>
      <t xml:space="preserve"> в соотв. с пост. Админ. от 16.06.2020                                № 763-п "О выделении БА из резервного фонда администрации МО СМР ЛО "</t>
    </r>
  </si>
  <si>
    <r>
      <t>Раздел 0412 " Другие вопросы в области национальной экономики" -</t>
    </r>
    <r>
      <rPr>
        <b/>
        <sz val="11"/>
        <rFont val="Times New Roman"/>
        <family val="1"/>
        <charset val="204"/>
      </rPr>
      <t>Администрация СМР</t>
    </r>
    <r>
      <rPr>
        <sz val="11"/>
        <rFont val="Times New Roman"/>
        <family val="1"/>
        <charset val="204"/>
      </rPr>
      <t>- Субсидии из бюджет. ЛО бюджетам муниципальных образований Ленинградской области:</t>
    </r>
  </si>
  <si>
    <r>
      <t>Раздел 0702 "Общее образование"-</t>
    </r>
    <r>
      <rPr>
        <b/>
        <sz val="11"/>
        <rFont val="Times New Roman"/>
        <family val="1"/>
        <charset val="204"/>
      </rPr>
      <t>Комитет образования-</t>
    </r>
    <r>
      <rPr>
        <sz val="11"/>
        <rFont val="Times New Roman"/>
        <family val="1"/>
        <charset val="204"/>
      </rPr>
      <t>Выплата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(фед. бюджет.)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</si>
  <si>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 "Развитие культуры, спорта и молодежной политики на территории Сланцевского муниципального района </t>
    </r>
    <r>
      <rPr>
        <sz val="11"/>
        <rFont val="Times New Roman"/>
        <family val="1"/>
        <charset val="204"/>
      </rPr>
      <t>"на 2020-2025 годы с последующим внесением изменений в МП  на основании служебной записки от 09.09.2020  Зам. Главы администрации Р.М. Саитгареева</t>
    </r>
  </si>
  <si>
    <t>Увеличение ассигнований  за счет остатка на  бюджетном счете  на 01.01.2020 г. средств местного бюджета:</t>
  </si>
  <si>
    <t xml:space="preserve">Итого за счет остатка средств на счете бюджета на начало года </t>
  </si>
  <si>
    <r>
      <t xml:space="preserve">Раздел 0412 "Другие вопросы в области национальной экономики" </t>
    </r>
    <r>
      <rPr>
        <b/>
        <sz val="11"/>
        <rFont val="Times New Roman"/>
        <family val="1"/>
        <charset val="204"/>
      </rPr>
      <t>-Администрация СМР-</t>
    </r>
    <r>
      <rPr>
        <sz val="11"/>
        <rFont val="Times New Roman"/>
        <family val="1"/>
        <charset val="204"/>
      </rPr>
      <t>доп. БА на текущее содержание бизнес-инкубатора, в связи с переездом в  здание по адресу: г. Сланцы, ул. Грибоедова, д.8</t>
    </r>
  </si>
  <si>
    <r>
      <t>Раздел 0702 "Общее образование"-</t>
    </r>
    <r>
      <rPr>
        <b/>
        <sz val="11"/>
        <rFont val="Times New Roman"/>
        <family val="1"/>
        <charset val="204"/>
      </rPr>
      <t>МОУ "Загривская СОШ"</t>
    </r>
    <r>
      <rPr>
        <sz val="11"/>
        <rFont val="Times New Roman"/>
        <family val="1"/>
        <charset val="204"/>
      </rPr>
      <t>-возврат позаимствованых средств на  государственную экспертизу проектной документации в части проверки  достоверности сметной стоимости кап. ремонта по объекту "Кап. рем. плавательного бассейна по адресу: Сланцевский р-н, д. Загривье, .14 строение 2".</t>
    </r>
  </si>
  <si>
    <r>
      <t xml:space="preserve">Раздел 0702 "Общее образование"  - Комитет образования - субсидии на иные цели для </t>
    </r>
    <r>
      <rPr>
        <b/>
        <sz val="11"/>
        <rFont val="Times New Roman"/>
        <family val="1"/>
        <charset val="204"/>
      </rPr>
      <t>МОУ Сланцевская СОШ № 3</t>
    </r>
    <r>
      <rPr>
        <sz val="11"/>
        <rFont val="Times New Roman"/>
        <family val="1"/>
        <charset val="204"/>
      </rPr>
      <t xml:space="preserve"> - дополнительные БА  на устройство наружных сетей канализации, предусмотренных проектом "Благоустройство территории школы" после реновации здания  по адресу: г. Сланцы, ул. Кирова, д. 11</t>
    </r>
  </si>
  <si>
    <r>
      <rPr>
        <sz val="11"/>
        <rFont val="Times New Roman"/>
        <family val="1"/>
        <charset val="204"/>
      </rPr>
      <t xml:space="preserve"> Раздел 1001 "Пенсионное обеспечение"</t>
    </r>
    <r>
      <rPr>
        <b/>
        <sz val="11"/>
        <rFont val="Times New Roman"/>
        <family val="1"/>
        <charset val="204"/>
      </rPr>
      <t xml:space="preserve"> - Администрация СМР-</t>
    </r>
    <r>
      <rPr>
        <sz val="11"/>
        <rFont val="Times New Roman"/>
        <family val="1"/>
        <charset val="204"/>
      </rPr>
      <t xml:space="preserve"> дополнительные БА  на обеспечение доплат к пенсиям муниципальных служащих в рамках пенсионного обеспечения</t>
    </r>
  </si>
  <si>
    <r>
      <t xml:space="preserve">Раздел 0703 "Дополнительное образование"  - Комитет образования - субсидии на иные цели для </t>
    </r>
    <r>
      <rPr>
        <b/>
        <sz val="11"/>
        <rFont val="Times New Roman"/>
        <family val="1"/>
        <charset val="204"/>
      </rPr>
      <t>МУДО "Сланцевская ДХШ"</t>
    </r>
    <r>
      <rPr>
        <sz val="11"/>
        <rFont val="Times New Roman"/>
        <family val="1"/>
        <charset val="204"/>
      </rPr>
      <t xml:space="preserve"> - дополнительные БА   на разработку рабочей документации по объекуту: "Ремонт гидроизоляции помещ. Подвала в здании по адресу: г. Сланцы, ул. Ленина, д.25 корпус 8".</t>
    </r>
  </si>
  <si>
    <r>
      <t xml:space="preserve">Раздел 0703 "Дополнительное образование"  - Комитет образования  субсидии на иные цели для </t>
    </r>
    <r>
      <rPr>
        <b/>
        <sz val="11"/>
        <rFont val="Times New Roman"/>
        <family val="1"/>
        <charset val="204"/>
      </rPr>
      <t>МУДО "Сланцевский ДТ"</t>
    </r>
    <r>
      <rPr>
        <sz val="11"/>
        <rFont val="Times New Roman"/>
        <family val="1"/>
        <charset val="204"/>
      </rPr>
      <t xml:space="preserve"> - дополнительные БА на выплату зароботной платы</t>
    </r>
  </si>
  <si>
    <t xml:space="preserve"> 3.  Изменение источников финансирования дефицита бюджета в предлагаемом проекте решения по направлениям:    </t>
  </si>
  <si>
    <t>Изменение кредитов от кредитных организаций</t>
  </si>
  <si>
    <t>Уменьшение объемов привлечения кредитов от кредитных организаций</t>
  </si>
  <si>
    <t>Изменение остатков средств на счетах  по учету средств бюджета</t>
  </si>
  <si>
    <t>Всего источники финансирования дефицита бюджета муниципального образования Сланцевский муниципальный район</t>
  </si>
  <si>
    <t>МДОУ "Сланцевский детский сад №4"</t>
  </si>
  <si>
    <t xml:space="preserve">от 25.09.2020       № 123-рсд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</si>
  <si>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</si>
  <si>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</si>
  <si>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Штрафы, санкции, возмещение ущерба</t>
  </si>
  <si>
    <t>Уменьшение  прочих остатков</t>
  </si>
  <si>
    <t xml:space="preserve">     В результате внесенных изменений дефицит увеличится на 3 716,1 тыс. руб. и составит 94 838,2 тыс.руб. или 35,0 %.</t>
  </si>
  <si>
    <r>
      <t xml:space="preserve">Раздел 1403 "Иные межбюджетные трансферты"- </t>
    </r>
    <r>
      <rPr>
        <b/>
        <sz val="11"/>
        <rFont val="Times New Roman"/>
        <family val="1"/>
        <charset val="204"/>
      </rPr>
      <t>Комитет Финансов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МБТ -</t>
    </r>
    <r>
      <rPr>
        <sz val="11"/>
        <rFont val="Times New Roman"/>
        <family val="1"/>
        <charset val="204"/>
      </rPr>
      <t xml:space="preserve"> БА </t>
    </r>
    <r>
      <rPr>
        <b/>
        <sz val="11"/>
        <rFont val="Times New Roman"/>
        <family val="1"/>
        <charset val="204"/>
      </rPr>
      <t xml:space="preserve">Гостицкому с/п </t>
    </r>
    <r>
      <rPr>
        <sz val="11"/>
        <rFont val="Times New Roman"/>
        <family val="1"/>
        <charset val="204"/>
      </rPr>
      <t xml:space="preserve"> на финансировое обеспечение демонтажа зданий аварийного жилого фонда</t>
    </r>
  </si>
  <si>
    <t>1.1.  Перераспределяются зарезервированные  БА   КО на мероприятие "Проведение спартакиады воспитанников дошкольных образов. организаций",  в соответствии с письмом КО от 20.03.2020  № ВН-КО-48/2020:</t>
  </si>
  <si>
    <t>1.3.  Перераспределяются зарезервированные  БА   КО  на  мероприятие "Районные соревнования в рамках партийного проекта "Дети спорта",  в соответствии с письмом КО от 09.06.2020  № ВН-КО-46/2020:</t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</si>
  <si>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 xml:space="preserve">МП  "Стимулирование экономической активности Сланцевского муниципального района" </t>
    </r>
    <r>
      <rPr>
        <sz val="11"/>
        <rFont val="Times New Roman"/>
        <family val="1"/>
        <charset val="204"/>
      </rPr>
      <t>МО Сланцевский МР ЛО в 2020-2025 годах" с последующим внесением изменений в МП  на основании письма отдела экономического развития и инвестиционной политики" от 02.09.2020 № 05-368</t>
    </r>
  </si>
  <si>
    <t xml:space="preserve">Безвозмездные перечисления некоммерческим организациям </t>
  </si>
  <si>
    <r>
      <t>Раздел 0412 "Другие вопросы в области национальной экономики</t>
    </r>
    <r>
      <rPr>
        <sz val="12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-перераспдед. БА на  текущее содержание бизнес-инкубатора, в связи с переездом в здание по адресу: ул. Грибоедова, д. 8.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</si>
  <si>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"Капитальный ремонт и строительство объектов капитального строительства в Сланцевском муниципальном районе"</t>
    </r>
    <r>
      <rPr>
        <sz val="11"/>
        <rFont val="Times New Roman"/>
        <family val="1"/>
        <charset val="204"/>
      </rPr>
      <t>МО Сланцевский МР ЛО в 2020-2025 годах" с последующим внесением изменений в МП  на основании писем Администрации СМР ЛО от 16.09.2020  № 77/01-10:</t>
    </r>
  </si>
  <si>
    <r>
      <rPr>
        <b/>
        <sz val="11"/>
        <rFont val="Times New Roman"/>
        <family val="1"/>
        <charset val="204"/>
      </rPr>
      <t>МКУ "ФОК "Сланцы</t>
    </r>
    <r>
      <rPr>
        <b/>
        <sz val="9"/>
        <rFont val="Times New Roman"/>
        <family val="1"/>
        <charset val="204"/>
      </rPr>
      <t>"-</t>
    </r>
    <r>
      <rPr>
        <i/>
        <sz val="9"/>
        <rFont val="Times New Roman"/>
        <family val="1"/>
        <charset val="204"/>
      </rPr>
      <t xml:space="preserve">перераспределение БА на сопутствующие мероприятия по строительству"ФОК"Сланцы" </t>
    </r>
  </si>
  <si>
    <r>
      <t xml:space="preserve">Вносятся изменения в </t>
    </r>
    <r>
      <rPr>
        <b/>
        <u/>
        <sz val="11"/>
        <rFont val="Times New Roman"/>
        <family val="1"/>
        <charset val="204"/>
      </rPr>
      <t>МП  "Развитие системы защиты прав потребителей в Сланцевском районе на 2017-2020 годы"</t>
    </r>
    <r>
      <rPr>
        <sz val="11"/>
        <rFont val="Times New Roman"/>
        <family val="1"/>
        <charset val="204"/>
      </rPr>
      <t xml:space="preserve"> с последующим внесением изменений в МП  на основании писем Администрации СМР ЛО от 16.09.2020  № 77/01-10:</t>
    </r>
  </si>
  <si>
    <r>
      <t xml:space="preserve">Раздел 0113 "Другие общегосударственные вопросы" </t>
    </r>
    <r>
      <rPr>
        <b/>
        <sz val="11"/>
        <rFont val="Times New Roman"/>
        <family val="1"/>
        <charset val="204"/>
      </rPr>
      <t xml:space="preserve">-Администрация СМР- </t>
    </r>
    <r>
      <rPr>
        <sz val="11"/>
        <rFont val="Times New Roman"/>
        <family val="1"/>
        <charset val="204"/>
      </rPr>
      <t>перераспределение БА  для заключения контракта по информационно-консультационным услугам защиты прав потребителей</t>
    </r>
  </si>
  <si>
    <t>Выделение БА из резервного фонда и перераспределение выделенных ранее БА  из резервного фонда  Администрации МО  СМР  ЛО:</t>
  </si>
  <si>
    <r>
      <t>Раздел 0707 "Молодежная политика"-</t>
    </r>
    <r>
      <rPr>
        <b/>
        <sz val="10"/>
        <rFont val="Times New Roman"/>
        <family val="1"/>
        <charset val="204"/>
      </rPr>
      <t xml:space="preserve">Комитет образования_ АУ-БУ_ </t>
    </r>
    <r>
      <rPr>
        <i/>
        <sz val="10"/>
        <rFont val="Times New Roman"/>
        <family val="1"/>
        <charset val="204"/>
      </rPr>
      <t>МУДО "Дом творчества"</t>
    </r>
    <r>
      <rPr>
        <b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доп. БА  на проб. доп. оборудования, средств защиты и дезинфекции для загородного оздоровит. лагеря "Салют"</t>
    </r>
  </si>
  <si>
    <r>
      <t xml:space="preserve">Администрация СМР- Раздел 0111 "Резервные фонды" </t>
    </r>
    <r>
      <rPr>
        <sz val="10"/>
        <rFont val="Times New Roman"/>
        <family val="1"/>
        <charset val="204"/>
      </rPr>
      <t>в соотв. с пост. Админ. от 21.08.2020                                     № 1133-п "О внесении изменений в пост. админ. СМР от 16.06.2020 № 763-п "О выделении БА из резервного фонда админ. МО СМР ЛО"</t>
    </r>
  </si>
  <si>
    <r>
      <t>Администрация СМР-</t>
    </r>
    <r>
      <rPr>
        <i/>
        <sz val="10"/>
        <color theme="1"/>
        <rFont val="Times New Roman"/>
        <family val="1"/>
        <charset val="204"/>
      </rPr>
      <t>для заключения МК на оказание услуг по организации питания членов делегаций, публикаций в газете "Знамя Труда", заключения МК на поставку электроэнергии по строящемуся зданию "ФОК", для заключения МК на оказ. транспортных услуг:</t>
    </r>
  </si>
  <si>
    <t>Вид расходов  110 "Расходы на выплату персоналу каз. уч." - для восстановления позаимствованных БА на учебную литературу</t>
  </si>
  <si>
    <t>1.2.  Перераспределяются зарезервированные  БА   КО  на  "Выплату премий обще образов. учреждениям-победителям спартакиады школьников, обеспечение участия в областных соревнованиях",  в соответствии с письмом КО от 09.06.2020  № ВН-КО-47/2020:</t>
  </si>
  <si>
    <t xml:space="preserve">  1.  Изменение расходной части бюджета в предлагаемом проекте решения по направлениям:    </t>
  </si>
  <si>
    <t>НА СД</t>
  </si>
  <si>
    <t xml:space="preserve"> СПРАВОЧНАЯ  ИНФОРМАЦИЯ  К  ПОЯСНИТЕЛЬНОЙ ЗАПИСКИ  </t>
  </si>
  <si>
    <t>На СД</t>
  </si>
  <si>
    <t xml:space="preserve">СПРАВОЧНАЯ ИНФОРМАЦИЯ К  ПОЯСНИТЕЛЬНОЙ ЗАПИСКЕ  на 2021 и 2022  годы </t>
  </si>
  <si>
    <r>
      <t>Раздел 1102 "Массовый спорт"-</t>
    </r>
    <r>
      <rPr>
        <i/>
        <sz val="10"/>
        <color theme="1"/>
        <rFont val="Times New Roman"/>
        <family val="1"/>
        <charset val="204"/>
      </rPr>
      <t>перераспределяются БА  в целях реализации административного регламента администрации СМР ЛО по предостав. муниципальной услуги "Присвоение спортивных разрядов"</t>
    </r>
  </si>
  <si>
    <t xml:space="preserve"> </t>
  </si>
  <si>
    <t>Приложение 5 к пояснительной записке</t>
  </si>
  <si>
    <t xml:space="preserve">от            .09.2020   №           - рсд </t>
  </si>
  <si>
    <t xml:space="preserve">от .09.2020   №  - рсд </t>
  </si>
  <si>
    <t xml:space="preserve">от      .09.2020       №       -рсд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</si>
</sst>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Arial"/>
      <family val="2"/>
      <charset val="204"/>
    </font>
    <font>
      <b/>
      <u/>
      <sz val="11"/>
      <name val="Times New Roman"/>
      <family val="1"/>
      <charset val="204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  <font>
      <sz val="6"/>
      <color rgb="FFFF0000"/>
      <name val="Arial"/>
      <family val="2"/>
      <charset val="204"/>
    </font>
    <font>
      <b/>
      <sz val="2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10"/>
      <name val="MS Sans Serif"/>
      <family val="2"/>
      <charset val="204"/>
    </font>
    <font>
      <sz val="8"/>
      <name val="Arial Cyr"/>
    </font>
    <font>
      <b/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9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2">
    <xf numFmtId="0" fontId="0" fillId="0" borderId="0" xfId="0"/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" fontId="3" fillId="0" borderId="0" xfId="0" applyNumberFormat="1" applyFont="1"/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164" fontId="5" fillId="2" borderId="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justify" vertical="center" wrapText="1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3" borderId="0" xfId="0" applyFont="1" applyFill="1"/>
    <xf numFmtId="0" fontId="1" fillId="0" borderId="0" xfId="0" applyFont="1"/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3" borderId="0" xfId="0" applyFont="1" applyFill="1"/>
    <xf numFmtId="2" fontId="7" fillId="3" borderId="1" xfId="1" applyNumberFormat="1" applyFont="1" applyFill="1" applyBorder="1" applyAlignment="1">
      <alignment horizontal="justify" vertical="center" wrapText="1"/>
    </xf>
    <xf numFmtId="0" fontId="1" fillId="0" borderId="0" xfId="0" applyFont="1" applyFill="1" applyBorder="1"/>
    <xf numFmtId="0" fontId="11" fillId="0" borderId="0" xfId="0" applyFont="1" applyFill="1" applyAlignment="1">
      <alignment vertical="center"/>
    </xf>
    <xf numFmtId="4" fontId="10" fillId="0" borderId="0" xfId="0" applyNumberFormat="1" applyFont="1"/>
    <xf numFmtId="0" fontId="2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/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4" fontId="10" fillId="7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28" fillId="5" borderId="1" xfId="0" applyNumberFormat="1" applyFont="1" applyFill="1" applyBorder="1" applyAlignment="1">
      <alignment horizontal="center"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right" vertical="center"/>
    </xf>
    <xf numFmtId="49" fontId="30" fillId="0" borderId="0" xfId="0" applyNumberFormat="1" applyFont="1" applyAlignment="1">
      <alignment horizontal="right" vertical="center"/>
    </xf>
    <xf numFmtId="0" fontId="10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32" fillId="0" borderId="0" xfId="0" applyFont="1" applyFill="1"/>
    <xf numFmtId="0" fontId="10" fillId="0" borderId="0" xfId="0" applyFont="1"/>
    <xf numFmtId="0" fontId="1" fillId="0" borderId="0" xfId="0" applyFont="1" applyFill="1" applyBorder="1" applyAlignment="1"/>
    <xf numFmtId="0" fontId="1" fillId="0" borderId="0" xfId="0" applyFont="1" applyAlignment="1"/>
    <xf numFmtId="0" fontId="10" fillId="0" borderId="0" xfId="0" applyFont="1" applyFill="1" applyBorder="1" applyAlignment="1">
      <alignment horizontal="center"/>
    </xf>
    <xf numFmtId="0" fontId="9" fillId="0" borderId="3" xfId="0" applyFont="1" applyFill="1" applyBorder="1"/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justify" vertical="center" wrapText="1"/>
    </xf>
    <xf numFmtId="164" fontId="17" fillId="0" borderId="9" xfId="0" applyNumberFormat="1" applyFont="1" applyFill="1" applyBorder="1" applyAlignment="1">
      <alignment vertical="center" wrapText="1"/>
    </xf>
    <xf numFmtId="0" fontId="17" fillId="0" borderId="10" xfId="0" applyNumberFormat="1" applyFont="1" applyFill="1" applyBorder="1" applyAlignment="1">
      <alignment vertical="center" wrapText="1"/>
    </xf>
    <xf numFmtId="164" fontId="34" fillId="0" borderId="5" xfId="0" applyNumberFormat="1" applyFont="1" applyFill="1" applyBorder="1" applyAlignment="1">
      <alignment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vertical="center" wrapText="1"/>
    </xf>
    <xf numFmtId="0" fontId="17" fillId="0" borderId="2" xfId="0" applyNumberFormat="1" applyFont="1" applyFill="1" applyBorder="1" applyAlignment="1">
      <alignment vertical="center" wrapText="1"/>
    </xf>
    <xf numFmtId="164" fontId="34" fillId="0" borderId="11" xfId="0" applyNumberFormat="1" applyFont="1" applyFill="1" applyBorder="1" applyAlignment="1">
      <alignment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vertical="center"/>
    </xf>
    <xf numFmtId="164" fontId="4" fillId="0" borderId="0" xfId="0" applyNumberFormat="1" applyFont="1"/>
    <xf numFmtId="164" fontId="15" fillId="0" borderId="1" xfId="1" applyNumberFormat="1" applyFont="1" applyFill="1" applyBorder="1" applyAlignment="1">
      <alignment horizontal="right" vertical="center" wrapText="1"/>
    </xf>
    <xf numFmtId="2" fontId="16" fillId="0" borderId="1" xfId="1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/>
    </xf>
    <xf numFmtId="0" fontId="32" fillId="0" borderId="0" xfId="0" applyFont="1"/>
    <xf numFmtId="164" fontId="8" fillId="0" borderId="1" xfId="1" applyNumberFormat="1" applyFont="1" applyFill="1" applyBorder="1" applyAlignment="1">
      <alignment horizontal="right" vertical="center" wrapText="1"/>
    </xf>
    <xf numFmtId="2" fontId="7" fillId="0" borderId="1" xfId="1" applyNumberFormat="1" applyFont="1" applyFill="1" applyBorder="1" applyAlignment="1">
      <alignment horizontal="justify" vertical="center" wrapText="1"/>
    </xf>
    <xf numFmtId="2" fontId="18" fillId="0" borderId="1" xfId="1" applyNumberFormat="1" applyFont="1" applyFill="1" applyBorder="1" applyAlignment="1">
      <alignment horizontal="justify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4" fontId="14" fillId="0" borderId="1" xfId="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justify" vertical="center" wrapText="1"/>
    </xf>
    <xf numFmtId="164" fontId="16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21" fillId="5" borderId="1" xfId="0" applyNumberFormat="1" applyFont="1" applyFill="1" applyBorder="1" applyAlignment="1">
      <alignment horizontal="right" vertical="center" wrapText="1"/>
    </xf>
    <xf numFmtId="165" fontId="21" fillId="5" borderId="1" xfId="0" applyNumberFormat="1" applyFont="1" applyFill="1" applyBorder="1" applyAlignment="1">
      <alignment horizontal="justify" vertical="center" wrapText="1"/>
    </xf>
    <xf numFmtId="164" fontId="20" fillId="0" borderId="1" xfId="1" applyNumberFormat="1" applyFont="1" applyFill="1" applyBorder="1" applyAlignment="1">
      <alignment horizontal="right" vertical="center" wrapText="1"/>
    </xf>
    <xf numFmtId="2" fontId="20" fillId="0" borderId="1" xfId="1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/>
    <xf numFmtId="0" fontId="38" fillId="0" borderId="0" xfId="0" applyFont="1" applyAlignment="1">
      <alignment horizontal="right"/>
    </xf>
    <xf numFmtId="0" fontId="39" fillId="0" borderId="0" xfId="0" applyFont="1" applyFill="1"/>
    <xf numFmtId="2" fontId="39" fillId="0" borderId="0" xfId="0" applyNumberFormat="1" applyFont="1" applyFill="1"/>
    <xf numFmtId="0" fontId="39" fillId="0" borderId="0" xfId="0" applyFont="1" applyFill="1" applyAlignment="1">
      <alignment horizontal="center" vertical="center"/>
    </xf>
    <xf numFmtId="2" fontId="39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right" vertical="center"/>
    </xf>
    <xf numFmtId="0" fontId="17" fillId="0" borderId="0" xfId="0" applyFont="1"/>
    <xf numFmtId="0" fontId="17" fillId="0" borderId="16" xfId="0" applyFont="1" applyBorder="1" applyAlignment="1">
      <alignment horizontal="center"/>
    </xf>
    <xf numFmtId="0" fontId="17" fillId="0" borderId="4" xfId="0" applyFont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/>
    <xf numFmtId="0" fontId="34" fillId="4" borderId="1" xfId="0" applyFont="1" applyFill="1" applyBorder="1" applyAlignment="1">
      <alignment wrapText="1"/>
    </xf>
    <xf numFmtId="0" fontId="34" fillId="4" borderId="20" xfId="0" applyFont="1" applyFill="1" applyBorder="1" applyAlignment="1">
      <alignment horizontal="center"/>
    </xf>
    <xf numFmtId="0" fontId="34" fillId="4" borderId="21" xfId="0" applyFont="1" applyFill="1" applyBorder="1"/>
    <xf numFmtId="0" fontId="34" fillId="4" borderId="2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164" fontId="17" fillId="0" borderId="4" xfId="0" applyNumberFormat="1" applyFont="1" applyBorder="1"/>
    <xf numFmtId="164" fontId="16" fillId="0" borderId="4" xfId="0" applyNumberFormat="1" applyFont="1" applyBorder="1"/>
    <xf numFmtId="164" fontId="21" fillId="4" borderId="1" xfId="0" applyNumberFormat="1" applyFont="1" applyFill="1" applyBorder="1"/>
    <xf numFmtId="0" fontId="35" fillId="0" borderId="20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40" fillId="8" borderId="1" xfId="0" applyNumberFormat="1" applyFont="1" applyFill="1" applyBorder="1" applyAlignment="1">
      <alignment horizontal="center" vertical="center" wrapText="1"/>
    </xf>
    <xf numFmtId="0" fontId="41" fillId="8" borderId="1" xfId="0" applyNumberFormat="1" applyFont="1" applyFill="1" applyBorder="1" applyAlignment="1">
      <alignment horizontal="left" vertical="center" wrapText="1"/>
    </xf>
    <xf numFmtId="164" fontId="40" fillId="0" borderId="1" xfId="1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vertical="center" wrapText="1"/>
    </xf>
    <xf numFmtId="164" fontId="43" fillId="0" borderId="1" xfId="1" applyNumberFormat="1" applyFont="1" applyFill="1" applyBorder="1" applyAlignment="1">
      <alignment horizontal="right" vertical="center" wrapText="1"/>
    </xf>
    <xf numFmtId="2" fontId="43" fillId="0" borderId="1" xfId="1" applyNumberFormat="1" applyFont="1" applyFill="1" applyBorder="1" applyAlignment="1">
      <alignment horizontal="justify" vertical="center" wrapText="1"/>
    </xf>
    <xf numFmtId="164" fontId="45" fillId="0" borderId="1" xfId="1" applyNumberFormat="1" applyFont="1" applyFill="1" applyBorder="1" applyAlignment="1">
      <alignment horizontal="right" vertical="center" wrapText="1"/>
    </xf>
    <xf numFmtId="2" fontId="45" fillId="0" borderId="1" xfId="1" applyNumberFormat="1" applyFont="1" applyFill="1" applyBorder="1" applyAlignment="1">
      <alignment horizontal="left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2" fontId="17" fillId="0" borderId="1" xfId="1" applyNumberFormat="1" applyFont="1" applyFill="1" applyBorder="1" applyAlignment="1">
      <alignment horizontal="justify" vertical="center" wrapText="1"/>
    </xf>
    <xf numFmtId="164" fontId="25" fillId="2" borderId="1" xfId="1" applyNumberFormat="1" applyFont="1" applyFill="1" applyBorder="1" applyAlignment="1">
      <alignment horizontal="right" vertical="center" wrapText="1"/>
    </xf>
    <xf numFmtId="2" fontId="41" fillId="3" borderId="1" xfId="1" applyNumberFormat="1" applyFont="1" applyFill="1" applyBorder="1" applyAlignment="1">
      <alignment horizontal="justify" vertical="center" wrapText="1"/>
    </xf>
    <xf numFmtId="2" fontId="41" fillId="3" borderId="1" xfId="1" applyNumberFormat="1" applyFont="1" applyFill="1" applyBorder="1" applyAlignment="1">
      <alignment horizontal="justify" vertical="justify" wrapText="1"/>
    </xf>
    <xf numFmtId="164" fontId="25" fillId="0" borderId="1" xfId="1" applyNumberFormat="1" applyFont="1" applyFill="1" applyBorder="1" applyAlignment="1">
      <alignment horizontal="right" vertical="center" wrapText="1"/>
    </xf>
    <xf numFmtId="164" fontId="41" fillId="2" borderId="1" xfId="1" applyNumberFormat="1" applyFont="1" applyFill="1" applyBorder="1" applyAlignment="1">
      <alignment horizontal="right" vertical="center" wrapText="1"/>
    </xf>
    <xf numFmtId="2" fontId="41" fillId="3" borderId="1" xfId="1" applyNumberFormat="1" applyFont="1" applyFill="1" applyBorder="1" applyAlignment="1">
      <alignment horizontal="justify" wrapText="1"/>
    </xf>
    <xf numFmtId="164" fontId="25" fillId="0" borderId="1" xfId="1" applyNumberFormat="1" applyFont="1" applyFill="1" applyBorder="1" applyAlignment="1">
      <alignment horizontal="right" wrapText="1"/>
    </xf>
    <xf numFmtId="164" fontId="41" fillId="0" borderId="1" xfId="1" applyNumberFormat="1" applyFont="1" applyFill="1" applyBorder="1" applyAlignment="1">
      <alignment horizontal="right" vertical="center" wrapText="1"/>
    </xf>
    <xf numFmtId="164" fontId="47" fillId="0" borderId="1" xfId="1" applyNumberFormat="1" applyFont="1" applyFill="1" applyBorder="1" applyAlignment="1">
      <alignment horizontal="center" vertical="center" wrapText="1"/>
    </xf>
    <xf numFmtId="164" fontId="46" fillId="4" borderId="5" xfId="0" applyNumberFormat="1" applyFont="1" applyFill="1" applyBorder="1" applyAlignment="1">
      <alignment horizontal="right" vertical="center" wrapText="1"/>
    </xf>
    <xf numFmtId="164" fontId="48" fillId="2" borderId="5" xfId="0" applyNumberFormat="1" applyFont="1" applyFill="1" applyBorder="1" applyAlignment="1">
      <alignment horizontal="right" vertical="center" wrapText="1"/>
    </xf>
    <xf numFmtId="164" fontId="42" fillId="5" borderId="1" xfId="0" applyNumberFormat="1" applyFont="1" applyFill="1" applyBorder="1" applyAlignment="1">
      <alignment horizontal="right" vertical="center" wrapText="1"/>
    </xf>
    <xf numFmtId="164" fontId="49" fillId="5" borderId="1" xfId="0" applyNumberFormat="1" applyFont="1" applyFill="1" applyBorder="1" applyAlignment="1">
      <alignment horizontal="right" vertical="center" wrapText="1"/>
    </xf>
    <xf numFmtId="0" fontId="40" fillId="0" borderId="1" xfId="0" applyNumberFormat="1" applyFont="1" applyFill="1" applyBorder="1" applyAlignment="1">
      <alignment vertical="center" wrapText="1"/>
    </xf>
    <xf numFmtId="49" fontId="41" fillId="4" borderId="2" xfId="1" applyNumberFormat="1" applyFont="1" applyFill="1" applyBorder="1" applyAlignment="1">
      <alignment horizontal="justify" vertical="center" wrapText="1"/>
    </xf>
    <xf numFmtId="49" fontId="45" fillId="0" borderId="2" xfId="1" applyNumberFormat="1" applyFont="1" applyFill="1" applyBorder="1" applyAlignment="1">
      <alignment horizontal="justify" vertical="center" wrapText="1"/>
    </xf>
    <xf numFmtId="165" fontId="49" fillId="5" borderId="1" xfId="0" applyNumberFormat="1" applyFont="1" applyFill="1" applyBorder="1" applyAlignment="1">
      <alignment horizontal="justify" vertical="center" wrapText="1"/>
    </xf>
    <xf numFmtId="49" fontId="47" fillId="5" borderId="1" xfId="1" applyNumberFormat="1" applyFont="1" applyFill="1" applyBorder="1" applyAlignment="1">
      <alignment horizontal="justify" vertical="center" wrapText="1"/>
    </xf>
    <xf numFmtId="164" fontId="34" fillId="2" borderId="6" xfId="0" applyNumberFormat="1" applyFont="1" applyFill="1" applyBorder="1" applyAlignment="1">
      <alignment horizontal="right" vertical="center" wrapText="1"/>
    </xf>
    <xf numFmtId="164" fontId="17" fillId="4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34" fillId="2" borderId="1" xfId="0" applyNumberFormat="1" applyFont="1" applyFill="1" applyBorder="1" applyAlignment="1">
      <alignment horizontal="right" vertical="center" wrapText="1"/>
    </xf>
    <xf numFmtId="49" fontId="20" fillId="0" borderId="1" xfId="1" applyNumberFormat="1" applyFont="1" applyFill="1" applyBorder="1" applyAlignment="1">
      <alignment horizontal="justify" vertical="center" wrapText="1"/>
    </xf>
    <xf numFmtId="164" fontId="46" fillId="2" borderId="5" xfId="0" applyNumberFormat="1" applyFont="1" applyFill="1" applyBorder="1" applyAlignment="1">
      <alignment horizontal="right" vertical="center" wrapText="1"/>
    </xf>
    <xf numFmtId="49" fontId="41" fillId="2" borderId="2" xfId="1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0" fontId="7" fillId="0" borderId="0" xfId="0" applyFont="1"/>
    <xf numFmtId="0" fontId="35" fillId="0" borderId="14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top" wrapText="1"/>
    </xf>
    <xf numFmtId="4" fontId="7" fillId="0" borderId="28" xfId="0" applyNumberFormat="1" applyFont="1" applyBorder="1"/>
    <xf numFmtId="0" fontId="7" fillId="0" borderId="30" xfId="0" applyFont="1" applyBorder="1"/>
    <xf numFmtId="4" fontId="7" fillId="0" borderId="31" xfId="0" applyNumberFormat="1" applyFont="1" applyBorder="1"/>
    <xf numFmtId="0" fontId="7" fillId="0" borderId="33" xfId="0" applyFont="1" applyBorder="1"/>
    <xf numFmtId="4" fontId="7" fillId="0" borderId="34" xfId="0" applyNumberFormat="1" applyFont="1" applyBorder="1"/>
    <xf numFmtId="0" fontId="7" fillId="0" borderId="14" xfId="0" applyFont="1" applyBorder="1" applyAlignment="1"/>
    <xf numFmtId="0" fontId="7" fillId="0" borderId="35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1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51" fillId="4" borderId="14" xfId="0" applyFont="1" applyFill="1" applyBorder="1" applyAlignment="1">
      <alignment horizontal="center"/>
    </xf>
    <xf numFmtId="0" fontId="17" fillId="0" borderId="16" xfId="0" applyFont="1" applyBorder="1"/>
    <xf numFmtId="0" fontId="17" fillId="0" borderId="17" xfId="0" applyFont="1" applyBorder="1"/>
    <xf numFmtId="0" fontId="51" fillId="4" borderId="17" xfId="0" applyFont="1" applyFill="1" applyBorder="1" applyAlignment="1">
      <alignment horizontal="center"/>
    </xf>
    <xf numFmtId="0" fontId="34" fillId="4" borderId="48" xfId="0" applyFont="1" applyFill="1" applyBorder="1" applyAlignment="1">
      <alignment wrapText="1"/>
    </xf>
    <xf numFmtId="0" fontId="34" fillId="4" borderId="48" xfId="0" applyFont="1" applyFill="1" applyBorder="1" applyAlignment="1">
      <alignment horizontal="center"/>
    </xf>
    <xf numFmtId="0" fontId="34" fillId="4" borderId="48" xfId="0" applyFont="1" applyFill="1" applyBorder="1"/>
    <xf numFmtId="0" fontId="35" fillId="0" borderId="32" xfId="0" applyFont="1" applyBorder="1" applyAlignment="1">
      <alignment horizontal="left"/>
    </xf>
    <xf numFmtId="0" fontId="35" fillId="0" borderId="33" xfId="0" applyFont="1" applyBorder="1" applyAlignment="1">
      <alignment wrapText="1"/>
    </xf>
    <xf numFmtId="0" fontId="35" fillId="0" borderId="33" xfId="0" applyFont="1" applyBorder="1" applyAlignment="1">
      <alignment horizontal="center"/>
    </xf>
    <xf numFmtId="0" fontId="35" fillId="0" borderId="33" xfId="0" applyFont="1" applyBorder="1"/>
    <xf numFmtId="0" fontId="35" fillId="0" borderId="0" xfId="0" applyFont="1"/>
    <xf numFmtId="164" fontId="17" fillId="0" borderId="1" xfId="0" applyNumberFormat="1" applyFont="1" applyBorder="1" applyAlignment="1">
      <alignment horizontal="right" vertical="center"/>
    </xf>
    <xf numFmtId="164" fontId="16" fillId="0" borderId="18" xfId="0" applyNumberFormat="1" applyFont="1" applyBorder="1" applyAlignment="1">
      <alignment horizontal="left"/>
    </xf>
    <xf numFmtId="164" fontId="34" fillId="4" borderId="1" xfId="0" applyNumberFormat="1" applyFont="1" applyFill="1" applyBorder="1"/>
    <xf numFmtId="164" fontId="17" fillId="0" borderId="18" xfId="0" applyNumberFormat="1" applyFont="1" applyBorder="1"/>
    <xf numFmtId="164" fontId="34" fillId="4" borderId="18" xfId="0" applyNumberFormat="1" applyFont="1" applyFill="1" applyBorder="1"/>
    <xf numFmtId="164" fontId="35" fillId="0" borderId="34" xfId="0" applyNumberFormat="1" applyFont="1" applyBorder="1"/>
    <xf numFmtId="164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justify" wrapText="1"/>
    </xf>
    <xf numFmtId="0" fontId="34" fillId="4" borderId="21" xfId="0" applyFont="1" applyFill="1" applyBorder="1" applyAlignment="1">
      <alignment wrapText="1"/>
    </xf>
    <xf numFmtId="164" fontId="17" fillId="0" borderId="1" xfId="0" applyNumberFormat="1" applyFont="1" applyBorder="1"/>
    <xf numFmtId="164" fontId="28" fillId="5" borderId="1" xfId="1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165" fontId="21" fillId="5" borderId="1" xfId="0" applyNumberFormat="1" applyFont="1" applyFill="1" applyBorder="1" applyAlignment="1">
      <alignment horizontal="right" vertical="center" wrapText="1"/>
    </xf>
    <xf numFmtId="2" fontId="35" fillId="0" borderId="1" xfId="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vertical="center" wrapText="1"/>
    </xf>
    <xf numFmtId="164" fontId="35" fillId="0" borderId="1" xfId="1" applyNumberFormat="1" applyFont="1" applyFill="1" applyBorder="1" applyAlignment="1">
      <alignment horizontal="right" vertical="center" wrapText="1"/>
    </xf>
    <xf numFmtId="2" fontId="35" fillId="0" borderId="1" xfId="1" applyNumberFormat="1" applyFont="1" applyFill="1" applyBorder="1" applyAlignment="1">
      <alignment horizontal="justify" vertical="center" wrapText="1"/>
    </xf>
    <xf numFmtId="164" fontId="17" fillId="5" borderId="1" xfId="0" applyNumberFormat="1" applyFont="1" applyFill="1" applyBorder="1" applyAlignment="1">
      <alignment horizontal="right" vertical="center" wrapText="1"/>
    </xf>
    <xf numFmtId="165" fontId="17" fillId="2" borderId="1" xfId="0" applyNumberFormat="1" applyFont="1" applyFill="1" applyBorder="1" applyAlignment="1">
      <alignment horizontal="justify" vertical="center" wrapText="1"/>
    </xf>
    <xf numFmtId="165" fontId="7" fillId="5" borderId="1" xfId="0" applyNumberFormat="1" applyFont="1" applyFill="1" applyBorder="1" applyAlignment="1">
      <alignment horizontal="left" vertical="center" wrapText="1"/>
    </xf>
    <xf numFmtId="164" fontId="17" fillId="5" borderId="8" xfId="0" applyNumberFormat="1" applyFont="1" applyFill="1" applyBorder="1" applyAlignment="1">
      <alignment horizontal="right" vertical="center" wrapText="1"/>
    </xf>
    <xf numFmtId="165" fontId="7" fillId="5" borderId="26" xfId="0" applyNumberFormat="1" applyFont="1" applyFill="1" applyBorder="1" applyAlignment="1">
      <alignment horizontal="justify" vertical="center" wrapText="1"/>
    </xf>
    <xf numFmtId="164" fontId="14" fillId="5" borderId="1" xfId="1" applyNumberFormat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justify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vertical="center" wrapText="1"/>
    </xf>
    <xf numFmtId="164" fontId="14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justify" vertical="center" wrapText="1"/>
    </xf>
    <xf numFmtId="164" fontId="28" fillId="6" borderId="1" xfId="1" applyNumberFormat="1" applyFont="1" applyFill="1" applyBorder="1" applyAlignment="1">
      <alignment horizontal="right" vertical="center" wrapText="1"/>
    </xf>
    <xf numFmtId="165" fontId="21" fillId="6" borderId="1" xfId="0" applyNumberFormat="1" applyFont="1" applyFill="1" applyBorder="1" applyAlignment="1">
      <alignment horizontal="justify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5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9" fontId="54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/>
    <xf numFmtId="0" fontId="0" fillId="0" borderId="1" xfId="0" applyFill="1" applyBorder="1"/>
    <xf numFmtId="49" fontId="56" fillId="0" borderId="0" xfId="0" applyNumberFormat="1" applyFont="1" applyFill="1" applyBorder="1" applyAlignment="1" applyProtection="1">
      <alignment horizontal="left" vertical="center" wrapText="1"/>
    </xf>
    <xf numFmtId="49" fontId="56" fillId="0" borderId="0" xfId="0" applyNumberFormat="1" applyFont="1" applyFill="1" applyBorder="1" applyAlignment="1" applyProtection="1">
      <alignment horizontal="center" vertical="center" wrapText="1"/>
    </xf>
    <xf numFmtId="0" fontId="57" fillId="0" borderId="1" xfId="0" applyFont="1" applyFill="1" applyBorder="1"/>
    <xf numFmtId="164" fontId="21" fillId="0" borderId="1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41" fillId="0" borderId="7" xfId="0" applyNumberFormat="1" applyFont="1" applyFill="1" applyBorder="1" applyAlignment="1">
      <alignment horizontal="left" vertical="center" wrapText="1"/>
    </xf>
    <xf numFmtId="164" fontId="35" fillId="0" borderId="1" xfId="0" applyNumberFormat="1" applyFont="1" applyFill="1" applyBorder="1" applyAlignment="1">
      <alignment horizontal="right" vertical="center" wrapText="1"/>
    </xf>
    <xf numFmtId="0" fontId="35" fillId="0" borderId="7" xfId="0" applyNumberFormat="1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left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18" fillId="4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  <xf numFmtId="2" fontId="7" fillId="2" borderId="1" xfId="1" applyNumberFormat="1" applyFont="1" applyFill="1" applyBorder="1" applyAlignment="1">
      <alignment horizontal="justify" vertical="center" wrapText="1"/>
    </xf>
    <xf numFmtId="2" fontId="18" fillId="2" borderId="1" xfId="1" applyNumberFormat="1" applyFont="1" applyFill="1" applyBorder="1" applyAlignment="1">
      <alignment horizontal="justify" vertical="center" wrapText="1"/>
    </xf>
    <xf numFmtId="0" fontId="36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/>
    <xf numFmtId="49" fontId="5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33" fillId="0" borderId="0" xfId="0" applyFont="1" applyFill="1" applyBorder="1" applyAlignment="1">
      <alignment horizontal="center" vertical="center"/>
    </xf>
    <xf numFmtId="164" fontId="35" fillId="0" borderId="19" xfId="1" applyNumberFormat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horizontal="justify" vertical="center" wrapText="1"/>
    </xf>
    <xf numFmtId="164" fontId="20" fillId="0" borderId="19" xfId="1" applyNumberFormat="1" applyFont="1" applyFill="1" applyBorder="1" applyAlignment="1">
      <alignment horizontal="right" vertical="center" wrapText="1"/>
    </xf>
    <xf numFmtId="2" fontId="16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3" fillId="0" borderId="0" xfId="0" applyFont="1" applyFill="1" applyAlignment="1"/>
    <xf numFmtId="0" fontId="8" fillId="0" borderId="0" xfId="0" applyFont="1" applyFill="1" applyBorder="1" applyAlignment="1">
      <alignment vertical="center" wrapText="1"/>
    </xf>
    <xf numFmtId="49" fontId="7" fillId="2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top"/>
    </xf>
    <xf numFmtId="0" fontId="35" fillId="0" borderId="47" xfId="0" applyFont="1" applyBorder="1" applyAlignment="1">
      <alignment horizontal="center" vertical="top"/>
    </xf>
    <xf numFmtId="0" fontId="17" fillId="0" borderId="4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5" fillId="0" borderId="36" xfId="0" applyFont="1" applyBorder="1" applyAlignment="1">
      <alignment horizontal="center" vertical="top"/>
    </xf>
    <xf numFmtId="0" fontId="35" fillId="0" borderId="37" xfId="0" applyFont="1" applyBorder="1" applyAlignment="1">
      <alignment horizontal="center" vertical="top"/>
    </xf>
    <xf numFmtId="0" fontId="35" fillId="0" borderId="38" xfId="0" applyFont="1" applyBorder="1" applyAlignment="1">
      <alignment horizontal="center" vertical="top"/>
    </xf>
    <xf numFmtId="0" fontId="17" fillId="0" borderId="4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43" fillId="0" borderId="0" xfId="0" applyFont="1" applyFill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Medium9"/>
  <colors>
    <mruColors>
      <color rgb="FFFFFFCC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"/>
  <sheetViews>
    <sheetView workbookViewId="0">
      <selection sqref="A1:B1"/>
    </sheetView>
  </sheetViews>
  <sheetFormatPr defaultRowHeight="15" x14ac:dyDescent="0.2"/>
  <cols>
    <col min="1" max="1" width="12.7109375" style="13" customWidth="1"/>
    <col min="2" max="2" width="85" style="10" customWidth="1"/>
    <col min="3" max="3" width="12.5703125" style="5" customWidth="1"/>
    <col min="4" max="4" width="4.5703125" style="5" customWidth="1"/>
    <col min="5" max="204" width="8.85546875" style="5"/>
    <col min="205" max="205" width="11.28515625" style="5" customWidth="1"/>
    <col min="206" max="206" width="87.85546875" style="5" customWidth="1"/>
    <col min="207" max="207" width="12" style="5" customWidth="1"/>
    <col min="208" max="208" width="9.42578125" style="5" customWidth="1"/>
    <col min="209" max="209" width="6" style="5" customWidth="1"/>
    <col min="210" max="210" width="8.85546875" style="5"/>
    <col min="211" max="211" width="33" style="5" customWidth="1"/>
    <col min="212" max="460" width="8.85546875" style="5"/>
    <col min="461" max="461" width="11.28515625" style="5" customWidth="1"/>
    <col min="462" max="462" width="87.85546875" style="5" customWidth="1"/>
    <col min="463" max="463" width="12" style="5" customWidth="1"/>
    <col min="464" max="464" width="9.42578125" style="5" customWidth="1"/>
    <col min="465" max="465" width="6" style="5" customWidth="1"/>
    <col min="466" max="466" width="8.85546875" style="5"/>
    <col min="467" max="467" width="33" style="5" customWidth="1"/>
    <col min="468" max="716" width="8.85546875" style="5"/>
    <col min="717" max="717" width="11.28515625" style="5" customWidth="1"/>
    <col min="718" max="718" width="87.85546875" style="5" customWidth="1"/>
    <col min="719" max="719" width="12" style="5" customWidth="1"/>
    <col min="720" max="720" width="9.42578125" style="5" customWidth="1"/>
    <col min="721" max="721" width="6" style="5" customWidth="1"/>
    <col min="722" max="722" width="8.85546875" style="5"/>
    <col min="723" max="723" width="33" style="5" customWidth="1"/>
    <col min="724" max="972" width="8.85546875" style="5"/>
    <col min="973" max="973" width="11.28515625" style="5" customWidth="1"/>
    <col min="974" max="974" width="87.85546875" style="5" customWidth="1"/>
    <col min="975" max="975" width="12" style="5" customWidth="1"/>
    <col min="976" max="976" width="9.42578125" style="5" customWidth="1"/>
    <col min="977" max="977" width="6" style="5" customWidth="1"/>
    <col min="978" max="978" width="8.85546875" style="5"/>
    <col min="979" max="979" width="33" style="5" customWidth="1"/>
    <col min="980" max="1228" width="8.85546875" style="5"/>
    <col min="1229" max="1229" width="11.28515625" style="5" customWidth="1"/>
    <col min="1230" max="1230" width="87.85546875" style="5" customWidth="1"/>
    <col min="1231" max="1231" width="12" style="5" customWidth="1"/>
    <col min="1232" max="1232" width="9.42578125" style="5" customWidth="1"/>
    <col min="1233" max="1233" width="6" style="5" customWidth="1"/>
    <col min="1234" max="1234" width="8.85546875" style="5"/>
    <col min="1235" max="1235" width="33" style="5" customWidth="1"/>
    <col min="1236" max="1484" width="8.85546875" style="5"/>
    <col min="1485" max="1485" width="11.28515625" style="5" customWidth="1"/>
    <col min="1486" max="1486" width="87.85546875" style="5" customWidth="1"/>
    <col min="1487" max="1487" width="12" style="5" customWidth="1"/>
    <col min="1488" max="1488" width="9.42578125" style="5" customWidth="1"/>
    <col min="1489" max="1489" width="6" style="5" customWidth="1"/>
    <col min="1490" max="1490" width="8.85546875" style="5"/>
    <col min="1491" max="1491" width="33" style="5" customWidth="1"/>
    <col min="1492" max="1740" width="8.85546875" style="5"/>
    <col min="1741" max="1741" width="11.28515625" style="5" customWidth="1"/>
    <col min="1742" max="1742" width="87.85546875" style="5" customWidth="1"/>
    <col min="1743" max="1743" width="12" style="5" customWidth="1"/>
    <col min="1744" max="1744" width="9.42578125" style="5" customWidth="1"/>
    <col min="1745" max="1745" width="6" style="5" customWidth="1"/>
    <col min="1746" max="1746" width="8.85546875" style="5"/>
    <col min="1747" max="1747" width="33" style="5" customWidth="1"/>
    <col min="1748" max="1996" width="8.85546875" style="5"/>
    <col min="1997" max="1997" width="11.28515625" style="5" customWidth="1"/>
    <col min="1998" max="1998" width="87.85546875" style="5" customWidth="1"/>
    <col min="1999" max="1999" width="12" style="5" customWidth="1"/>
    <col min="2000" max="2000" width="9.42578125" style="5" customWidth="1"/>
    <col min="2001" max="2001" width="6" style="5" customWidth="1"/>
    <col min="2002" max="2002" width="8.85546875" style="5"/>
    <col min="2003" max="2003" width="33" style="5" customWidth="1"/>
    <col min="2004" max="2252" width="8.85546875" style="5"/>
    <col min="2253" max="2253" width="11.28515625" style="5" customWidth="1"/>
    <col min="2254" max="2254" width="87.85546875" style="5" customWidth="1"/>
    <col min="2255" max="2255" width="12" style="5" customWidth="1"/>
    <col min="2256" max="2256" width="9.42578125" style="5" customWidth="1"/>
    <col min="2257" max="2257" width="6" style="5" customWidth="1"/>
    <col min="2258" max="2258" width="8.85546875" style="5"/>
    <col min="2259" max="2259" width="33" style="5" customWidth="1"/>
    <col min="2260" max="2508" width="8.85546875" style="5"/>
    <col min="2509" max="2509" width="11.28515625" style="5" customWidth="1"/>
    <col min="2510" max="2510" width="87.85546875" style="5" customWidth="1"/>
    <col min="2511" max="2511" width="12" style="5" customWidth="1"/>
    <col min="2512" max="2512" width="9.42578125" style="5" customWidth="1"/>
    <col min="2513" max="2513" width="6" style="5" customWidth="1"/>
    <col min="2514" max="2514" width="8.85546875" style="5"/>
    <col min="2515" max="2515" width="33" style="5" customWidth="1"/>
    <col min="2516" max="2764" width="8.85546875" style="5"/>
    <col min="2765" max="2765" width="11.28515625" style="5" customWidth="1"/>
    <col min="2766" max="2766" width="87.85546875" style="5" customWidth="1"/>
    <col min="2767" max="2767" width="12" style="5" customWidth="1"/>
    <col min="2768" max="2768" width="9.42578125" style="5" customWidth="1"/>
    <col min="2769" max="2769" width="6" style="5" customWidth="1"/>
    <col min="2770" max="2770" width="8.85546875" style="5"/>
    <col min="2771" max="2771" width="33" style="5" customWidth="1"/>
    <col min="2772" max="3020" width="8.85546875" style="5"/>
    <col min="3021" max="3021" width="11.28515625" style="5" customWidth="1"/>
    <col min="3022" max="3022" width="87.85546875" style="5" customWidth="1"/>
    <col min="3023" max="3023" width="12" style="5" customWidth="1"/>
    <col min="3024" max="3024" width="9.42578125" style="5" customWidth="1"/>
    <col min="3025" max="3025" width="6" style="5" customWidth="1"/>
    <col min="3026" max="3026" width="8.85546875" style="5"/>
    <col min="3027" max="3027" width="33" style="5" customWidth="1"/>
    <col min="3028" max="3276" width="8.85546875" style="5"/>
    <col min="3277" max="3277" width="11.28515625" style="5" customWidth="1"/>
    <col min="3278" max="3278" width="87.85546875" style="5" customWidth="1"/>
    <col min="3279" max="3279" width="12" style="5" customWidth="1"/>
    <col min="3280" max="3280" width="9.42578125" style="5" customWidth="1"/>
    <col min="3281" max="3281" width="6" style="5" customWidth="1"/>
    <col min="3282" max="3282" width="8.85546875" style="5"/>
    <col min="3283" max="3283" width="33" style="5" customWidth="1"/>
    <col min="3284" max="3532" width="8.85546875" style="5"/>
    <col min="3533" max="3533" width="11.28515625" style="5" customWidth="1"/>
    <col min="3534" max="3534" width="87.85546875" style="5" customWidth="1"/>
    <col min="3535" max="3535" width="12" style="5" customWidth="1"/>
    <col min="3536" max="3536" width="9.42578125" style="5" customWidth="1"/>
    <col min="3537" max="3537" width="6" style="5" customWidth="1"/>
    <col min="3538" max="3538" width="8.85546875" style="5"/>
    <col min="3539" max="3539" width="33" style="5" customWidth="1"/>
    <col min="3540" max="3788" width="8.85546875" style="5"/>
    <col min="3789" max="3789" width="11.28515625" style="5" customWidth="1"/>
    <col min="3790" max="3790" width="87.85546875" style="5" customWidth="1"/>
    <col min="3791" max="3791" width="12" style="5" customWidth="1"/>
    <col min="3792" max="3792" width="9.42578125" style="5" customWidth="1"/>
    <col min="3793" max="3793" width="6" style="5" customWidth="1"/>
    <col min="3794" max="3794" width="8.85546875" style="5"/>
    <col min="3795" max="3795" width="33" style="5" customWidth="1"/>
    <col min="3796" max="4044" width="8.85546875" style="5"/>
    <col min="4045" max="4045" width="11.28515625" style="5" customWidth="1"/>
    <col min="4046" max="4046" width="87.85546875" style="5" customWidth="1"/>
    <col min="4047" max="4047" width="12" style="5" customWidth="1"/>
    <col min="4048" max="4048" width="9.42578125" style="5" customWidth="1"/>
    <col min="4049" max="4049" width="6" style="5" customWidth="1"/>
    <col min="4050" max="4050" width="8.85546875" style="5"/>
    <col min="4051" max="4051" width="33" style="5" customWidth="1"/>
    <col min="4052" max="4300" width="8.85546875" style="5"/>
    <col min="4301" max="4301" width="11.28515625" style="5" customWidth="1"/>
    <col min="4302" max="4302" width="87.85546875" style="5" customWidth="1"/>
    <col min="4303" max="4303" width="12" style="5" customWidth="1"/>
    <col min="4304" max="4304" width="9.42578125" style="5" customWidth="1"/>
    <col min="4305" max="4305" width="6" style="5" customWidth="1"/>
    <col min="4306" max="4306" width="8.85546875" style="5"/>
    <col min="4307" max="4307" width="33" style="5" customWidth="1"/>
    <col min="4308" max="4556" width="8.85546875" style="5"/>
    <col min="4557" max="4557" width="11.28515625" style="5" customWidth="1"/>
    <col min="4558" max="4558" width="87.85546875" style="5" customWidth="1"/>
    <col min="4559" max="4559" width="12" style="5" customWidth="1"/>
    <col min="4560" max="4560" width="9.42578125" style="5" customWidth="1"/>
    <col min="4561" max="4561" width="6" style="5" customWidth="1"/>
    <col min="4562" max="4562" width="8.85546875" style="5"/>
    <col min="4563" max="4563" width="33" style="5" customWidth="1"/>
    <col min="4564" max="4812" width="8.85546875" style="5"/>
    <col min="4813" max="4813" width="11.28515625" style="5" customWidth="1"/>
    <col min="4814" max="4814" width="87.85546875" style="5" customWidth="1"/>
    <col min="4815" max="4815" width="12" style="5" customWidth="1"/>
    <col min="4816" max="4816" width="9.42578125" style="5" customWidth="1"/>
    <col min="4817" max="4817" width="6" style="5" customWidth="1"/>
    <col min="4818" max="4818" width="8.85546875" style="5"/>
    <col min="4819" max="4819" width="33" style="5" customWidth="1"/>
    <col min="4820" max="5068" width="8.85546875" style="5"/>
    <col min="5069" max="5069" width="11.28515625" style="5" customWidth="1"/>
    <col min="5070" max="5070" width="87.85546875" style="5" customWidth="1"/>
    <col min="5071" max="5071" width="12" style="5" customWidth="1"/>
    <col min="5072" max="5072" width="9.42578125" style="5" customWidth="1"/>
    <col min="5073" max="5073" width="6" style="5" customWidth="1"/>
    <col min="5074" max="5074" width="8.85546875" style="5"/>
    <col min="5075" max="5075" width="33" style="5" customWidth="1"/>
    <col min="5076" max="5324" width="8.85546875" style="5"/>
    <col min="5325" max="5325" width="11.28515625" style="5" customWidth="1"/>
    <col min="5326" max="5326" width="87.85546875" style="5" customWidth="1"/>
    <col min="5327" max="5327" width="12" style="5" customWidth="1"/>
    <col min="5328" max="5328" width="9.42578125" style="5" customWidth="1"/>
    <col min="5329" max="5329" width="6" style="5" customWidth="1"/>
    <col min="5330" max="5330" width="8.85546875" style="5"/>
    <col min="5331" max="5331" width="33" style="5" customWidth="1"/>
    <col min="5332" max="5580" width="8.85546875" style="5"/>
    <col min="5581" max="5581" width="11.28515625" style="5" customWidth="1"/>
    <col min="5582" max="5582" width="87.85546875" style="5" customWidth="1"/>
    <col min="5583" max="5583" width="12" style="5" customWidth="1"/>
    <col min="5584" max="5584" width="9.42578125" style="5" customWidth="1"/>
    <col min="5585" max="5585" width="6" style="5" customWidth="1"/>
    <col min="5586" max="5586" width="8.85546875" style="5"/>
    <col min="5587" max="5587" width="33" style="5" customWidth="1"/>
    <col min="5588" max="5836" width="8.85546875" style="5"/>
    <col min="5837" max="5837" width="11.28515625" style="5" customWidth="1"/>
    <col min="5838" max="5838" width="87.85546875" style="5" customWidth="1"/>
    <col min="5839" max="5839" width="12" style="5" customWidth="1"/>
    <col min="5840" max="5840" width="9.42578125" style="5" customWidth="1"/>
    <col min="5841" max="5841" width="6" style="5" customWidth="1"/>
    <col min="5842" max="5842" width="8.85546875" style="5"/>
    <col min="5843" max="5843" width="33" style="5" customWidth="1"/>
    <col min="5844" max="6092" width="8.85546875" style="5"/>
    <col min="6093" max="6093" width="11.28515625" style="5" customWidth="1"/>
    <col min="6094" max="6094" width="87.85546875" style="5" customWidth="1"/>
    <col min="6095" max="6095" width="12" style="5" customWidth="1"/>
    <col min="6096" max="6096" width="9.42578125" style="5" customWidth="1"/>
    <col min="6097" max="6097" width="6" style="5" customWidth="1"/>
    <col min="6098" max="6098" width="8.85546875" style="5"/>
    <col min="6099" max="6099" width="33" style="5" customWidth="1"/>
    <col min="6100" max="6348" width="8.85546875" style="5"/>
    <col min="6349" max="6349" width="11.28515625" style="5" customWidth="1"/>
    <col min="6350" max="6350" width="87.85546875" style="5" customWidth="1"/>
    <col min="6351" max="6351" width="12" style="5" customWidth="1"/>
    <col min="6352" max="6352" width="9.42578125" style="5" customWidth="1"/>
    <col min="6353" max="6353" width="6" style="5" customWidth="1"/>
    <col min="6354" max="6354" width="8.85546875" style="5"/>
    <col min="6355" max="6355" width="33" style="5" customWidth="1"/>
    <col min="6356" max="6604" width="8.85546875" style="5"/>
    <col min="6605" max="6605" width="11.28515625" style="5" customWidth="1"/>
    <col min="6606" max="6606" width="87.85546875" style="5" customWidth="1"/>
    <col min="6607" max="6607" width="12" style="5" customWidth="1"/>
    <col min="6608" max="6608" width="9.42578125" style="5" customWidth="1"/>
    <col min="6609" max="6609" width="6" style="5" customWidth="1"/>
    <col min="6610" max="6610" width="8.85546875" style="5"/>
    <col min="6611" max="6611" width="33" style="5" customWidth="1"/>
    <col min="6612" max="6860" width="8.85546875" style="5"/>
    <col min="6861" max="6861" width="11.28515625" style="5" customWidth="1"/>
    <col min="6862" max="6862" width="87.85546875" style="5" customWidth="1"/>
    <col min="6863" max="6863" width="12" style="5" customWidth="1"/>
    <col min="6864" max="6864" width="9.42578125" style="5" customWidth="1"/>
    <col min="6865" max="6865" width="6" style="5" customWidth="1"/>
    <col min="6866" max="6866" width="8.85546875" style="5"/>
    <col min="6867" max="6867" width="33" style="5" customWidth="1"/>
    <col min="6868" max="7116" width="8.85546875" style="5"/>
    <col min="7117" max="7117" width="11.28515625" style="5" customWidth="1"/>
    <col min="7118" max="7118" width="87.85546875" style="5" customWidth="1"/>
    <col min="7119" max="7119" width="12" style="5" customWidth="1"/>
    <col min="7120" max="7120" width="9.42578125" style="5" customWidth="1"/>
    <col min="7121" max="7121" width="6" style="5" customWidth="1"/>
    <col min="7122" max="7122" width="8.85546875" style="5"/>
    <col min="7123" max="7123" width="33" style="5" customWidth="1"/>
    <col min="7124" max="7372" width="8.85546875" style="5"/>
    <col min="7373" max="7373" width="11.28515625" style="5" customWidth="1"/>
    <col min="7374" max="7374" width="87.85546875" style="5" customWidth="1"/>
    <col min="7375" max="7375" width="12" style="5" customWidth="1"/>
    <col min="7376" max="7376" width="9.42578125" style="5" customWidth="1"/>
    <col min="7377" max="7377" width="6" style="5" customWidth="1"/>
    <col min="7378" max="7378" width="8.85546875" style="5"/>
    <col min="7379" max="7379" width="33" style="5" customWidth="1"/>
    <col min="7380" max="7628" width="8.85546875" style="5"/>
    <col min="7629" max="7629" width="11.28515625" style="5" customWidth="1"/>
    <col min="7630" max="7630" width="87.85546875" style="5" customWidth="1"/>
    <col min="7631" max="7631" width="12" style="5" customWidth="1"/>
    <col min="7632" max="7632" width="9.42578125" style="5" customWidth="1"/>
    <col min="7633" max="7633" width="6" style="5" customWidth="1"/>
    <col min="7634" max="7634" width="8.85546875" style="5"/>
    <col min="7635" max="7635" width="33" style="5" customWidth="1"/>
    <col min="7636" max="7884" width="8.85546875" style="5"/>
    <col min="7885" max="7885" width="11.28515625" style="5" customWidth="1"/>
    <col min="7886" max="7886" width="87.85546875" style="5" customWidth="1"/>
    <col min="7887" max="7887" width="12" style="5" customWidth="1"/>
    <col min="7888" max="7888" width="9.42578125" style="5" customWidth="1"/>
    <col min="7889" max="7889" width="6" style="5" customWidth="1"/>
    <col min="7890" max="7890" width="8.85546875" style="5"/>
    <col min="7891" max="7891" width="33" style="5" customWidth="1"/>
    <col min="7892" max="8140" width="8.85546875" style="5"/>
    <col min="8141" max="8141" width="11.28515625" style="5" customWidth="1"/>
    <col min="8142" max="8142" width="87.85546875" style="5" customWidth="1"/>
    <col min="8143" max="8143" width="12" style="5" customWidth="1"/>
    <col min="8144" max="8144" width="9.42578125" style="5" customWidth="1"/>
    <col min="8145" max="8145" width="6" style="5" customWidth="1"/>
    <col min="8146" max="8146" width="8.85546875" style="5"/>
    <col min="8147" max="8147" width="33" style="5" customWidth="1"/>
    <col min="8148" max="8396" width="8.85546875" style="5"/>
    <col min="8397" max="8397" width="11.28515625" style="5" customWidth="1"/>
    <col min="8398" max="8398" width="87.85546875" style="5" customWidth="1"/>
    <col min="8399" max="8399" width="12" style="5" customWidth="1"/>
    <col min="8400" max="8400" width="9.42578125" style="5" customWidth="1"/>
    <col min="8401" max="8401" width="6" style="5" customWidth="1"/>
    <col min="8402" max="8402" width="8.85546875" style="5"/>
    <col min="8403" max="8403" width="33" style="5" customWidth="1"/>
    <col min="8404" max="8652" width="8.85546875" style="5"/>
    <col min="8653" max="8653" width="11.28515625" style="5" customWidth="1"/>
    <col min="8654" max="8654" width="87.85546875" style="5" customWidth="1"/>
    <col min="8655" max="8655" width="12" style="5" customWidth="1"/>
    <col min="8656" max="8656" width="9.42578125" style="5" customWidth="1"/>
    <col min="8657" max="8657" width="6" style="5" customWidth="1"/>
    <col min="8658" max="8658" width="8.85546875" style="5"/>
    <col min="8659" max="8659" width="33" style="5" customWidth="1"/>
    <col min="8660" max="8908" width="8.85546875" style="5"/>
    <col min="8909" max="8909" width="11.28515625" style="5" customWidth="1"/>
    <col min="8910" max="8910" width="87.85546875" style="5" customWidth="1"/>
    <col min="8911" max="8911" width="12" style="5" customWidth="1"/>
    <col min="8912" max="8912" width="9.42578125" style="5" customWidth="1"/>
    <col min="8913" max="8913" width="6" style="5" customWidth="1"/>
    <col min="8914" max="8914" width="8.85546875" style="5"/>
    <col min="8915" max="8915" width="33" style="5" customWidth="1"/>
    <col min="8916" max="9164" width="8.85546875" style="5"/>
    <col min="9165" max="9165" width="11.28515625" style="5" customWidth="1"/>
    <col min="9166" max="9166" width="87.85546875" style="5" customWidth="1"/>
    <col min="9167" max="9167" width="12" style="5" customWidth="1"/>
    <col min="9168" max="9168" width="9.42578125" style="5" customWidth="1"/>
    <col min="9169" max="9169" width="6" style="5" customWidth="1"/>
    <col min="9170" max="9170" width="8.85546875" style="5"/>
    <col min="9171" max="9171" width="33" style="5" customWidth="1"/>
    <col min="9172" max="9420" width="8.85546875" style="5"/>
    <col min="9421" max="9421" width="11.28515625" style="5" customWidth="1"/>
    <col min="9422" max="9422" width="87.85546875" style="5" customWidth="1"/>
    <col min="9423" max="9423" width="12" style="5" customWidth="1"/>
    <col min="9424" max="9424" width="9.42578125" style="5" customWidth="1"/>
    <col min="9425" max="9425" width="6" style="5" customWidth="1"/>
    <col min="9426" max="9426" width="8.85546875" style="5"/>
    <col min="9427" max="9427" width="33" style="5" customWidth="1"/>
    <col min="9428" max="9676" width="8.85546875" style="5"/>
    <col min="9677" max="9677" width="11.28515625" style="5" customWidth="1"/>
    <col min="9678" max="9678" width="87.85546875" style="5" customWidth="1"/>
    <col min="9679" max="9679" width="12" style="5" customWidth="1"/>
    <col min="9680" max="9680" width="9.42578125" style="5" customWidth="1"/>
    <col min="9681" max="9681" width="6" style="5" customWidth="1"/>
    <col min="9682" max="9682" width="8.85546875" style="5"/>
    <col min="9683" max="9683" width="33" style="5" customWidth="1"/>
    <col min="9684" max="9932" width="8.85546875" style="5"/>
    <col min="9933" max="9933" width="11.28515625" style="5" customWidth="1"/>
    <col min="9934" max="9934" width="87.85546875" style="5" customWidth="1"/>
    <col min="9935" max="9935" width="12" style="5" customWidth="1"/>
    <col min="9936" max="9936" width="9.42578125" style="5" customWidth="1"/>
    <col min="9937" max="9937" width="6" style="5" customWidth="1"/>
    <col min="9938" max="9938" width="8.85546875" style="5"/>
    <col min="9939" max="9939" width="33" style="5" customWidth="1"/>
    <col min="9940" max="10188" width="8.85546875" style="5"/>
    <col min="10189" max="10189" width="11.28515625" style="5" customWidth="1"/>
    <col min="10190" max="10190" width="87.85546875" style="5" customWidth="1"/>
    <col min="10191" max="10191" width="12" style="5" customWidth="1"/>
    <col min="10192" max="10192" width="9.42578125" style="5" customWidth="1"/>
    <col min="10193" max="10193" width="6" style="5" customWidth="1"/>
    <col min="10194" max="10194" width="8.85546875" style="5"/>
    <col min="10195" max="10195" width="33" style="5" customWidth="1"/>
    <col min="10196" max="10444" width="8.85546875" style="5"/>
    <col min="10445" max="10445" width="11.28515625" style="5" customWidth="1"/>
    <col min="10446" max="10446" width="87.85546875" style="5" customWidth="1"/>
    <col min="10447" max="10447" width="12" style="5" customWidth="1"/>
    <col min="10448" max="10448" width="9.42578125" style="5" customWidth="1"/>
    <col min="10449" max="10449" width="6" style="5" customWidth="1"/>
    <col min="10450" max="10450" width="8.85546875" style="5"/>
    <col min="10451" max="10451" width="33" style="5" customWidth="1"/>
    <col min="10452" max="10700" width="8.85546875" style="5"/>
    <col min="10701" max="10701" width="11.28515625" style="5" customWidth="1"/>
    <col min="10702" max="10702" width="87.85546875" style="5" customWidth="1"/>
    <col min="10703" max="10703" width="12" style="5" customWidth="1"/>
    <col min="10704" max="10704" width="9.42578125" style="5" customWidth="1"/>
    <col min="10705" max="10705" width="6" style="5" customWidth="1"/>
    <col min="10706" max="10706" width="8.85546875" style="5"/>
    <col min="10707" max="10707" width="33" style="5" customWidth="1"/>
    <col min="10708" max="10956" width="8.85546875" style="5"/>
    <col min="10957" max="10957" width="11.28515625" style="5" customWidth="1"/>
    <col min="10958" max="10958" width="87.85546875" style="5" customWidth="1"/>
    <col min="10959" max="10959" width="12" style="5" customWidth="1"/>
    <col min="10960" max="10960" width="9.42578125" style="5" customWidth="1"/>
    <col min="10961" max="10961" width="6" style="5" customWidth="1"/>
    <col min="10962" max="10962" width="8.85546875" style="5"/>
    <col min="10963" max="10963" width="33" style="5" customWidth="1"/>
    <col min="10964" max="11212" width="8.85546875" style="5"/>
    <col min="11213" max="11213" width="11.28515625" style="5" customWidth="1"/>
    <col min="11214" max="11214" width="87.85546875" style="5" customWidth="1"/>
    <col min="11215" max="11215" width="12" style="5" customWidth="1"/>
    <col min="11216" max="11216" width="9.42578125" style="5" customWidth="1"/>
    <col min="11217" max="11217" width="6" style="5" customWidth="1"/>
    <col min="11218" max="11218" width="8.85546875" style="5"/>
    <col min="11219" max="11219" width="33" style="5" customWidth="1"/>
    <col min="11220" max="11468" width="8.85546875" style="5"/>
    <col min="11469" max="11469" width="11.28515625" style="5" customWidth="1"/>
    <col min="11470" max="11470" width="87.85546875" style="5" customWidth="1"/>
    <col min="11471" max="11471" width="12" style="5" customWidth="1"/>
    <col min="11472" max="11472" width="9.42578125" style="5" customWidth="1"/>
    <col min="11473" max="11473" width="6" style="5" customWidth="1"/>
    <col min="11474" max="11474" width="8.85546875" style="5"/>
    <col min="11475" max="11475" width="33" style="5" customWidth="1"/>
    <col min="11476" max="11724" width="8.85546875" style="5"/>
    <col min="11725" max="11725" width="11.28515625" style="5" customWidth="1"/>
    <col min="11726" max="11726" width="87.85546875" style="5" customWidth="1"/>
    <col min="11727" max="11727" width="12" style="5" customWidth="1"/>
    <col min="11728" max="11728" width="9.42578125" style="5" customWidth="1"/>
    <col min="11729" max="11729" width="6" style="5" customWidth="1"/>
    <col min="11730" max="11730" width="8.85546875" style="5"/>
    <col min="11731" max="11731" width="33" style="5" customWidth="1"/>
    <col min="11732" max="11980" width="8.85546875" style="5"/>
    <col min="11981" max="11981" width="11.28515625" style="5" customWidth="1"/>
    <col min="11982" max="11982" width="87.85546875" style="5" customWidth="1"/>
    <col min="11983" max="11983" width="12" style="5" customWidth="1"/>
    <col min="11984" max="11984" width="9.42578125" style="5" customWidth="1"/>
    <col min="11985" max="11985" width="6" style="5" customWidth="1"/>
    <col min="11986" max="11986" width="8.85546875" style="5"/>
    <col min="11987" max="11987" width="33" style="5" customWidth="1"/>
    <col min="11988" max="12236" width="8.85546875" style="5"/>
    <col min="12237" max="12237" width="11.28515625" style="5" customWidth="1"/>
    <col min="12238" max="12238" width="87.85546875" style="5" customWidth="1"/>
    <col min="12239" max="12239" width="12" style="5" customWidth="1"/>
    <col min="12240" max="12240" width="9.42578125" style="5" customWidth="1"/>
    <col min="12241" max="12241" width="6" style="5" customWidth="1"/>
    <col min="12242" max="12242" width="8.85546875" style="5"/>
    <col min="12243" max="12243" width="33" style="5" customWidth="1"/>
    <col min="12244" max="12492" width="8.85546875" style="5"/>
    <col min="12493" max="12493" width="11.28515625" style="5" customWidth="1"/>
    <col min="12494" max="12494" width="87.85546875" style="5" customWidth="1"/>
    <col min="12495" max="12495" width="12" style="5" customWidth="1"/>
    <col min="12496" max="12496" width="9.42578125" style="5" customWidth="1"/>
    <col min="12497" max="12497" width="6" style="5" customWidth="1"/>
    <col min="12498" max="12498" width="8.85546875" style="5"/>
    <col min="12499" max="12499" width="33" style="5" customWidth="1"/>
    <col min="12500" max="12748" width="8.85546875" style="5"/>
    <col min="12749" max="12749" width="11.28515625" style="5" customWidth="1"/>
    <col min="12750" max="12750" width="87.85546875" style="5" customWidth="1"/>
    <col min="12751" max="12751" width="12" style="5" customWidth="1"/>
    <col min="12752" max="12752" width="9.42578125" style="5" customWidth="1"/>
    <col min="12753" max="12753" width="6" style="5" customWidth="1"/>
    <col min="12754" max="12754" width="8.85546875" style="5"/>
    <col min="12755" max="12755" width="33" style="5" customWidth="1"/>
    <col min="12756" max="13004" width="8.85546875" style="5"/>
    <col min="13005" max="13005" width="11.28515625" style="5" customWidth="1"/>
    <col min="13006" max="13006" width="87.85546875" style="5" customWidth="1"/>
    <col min="13007" max="13007" width="12" style="5" customWidth="1"/>
    <col min="13008" max="13008" width="9.42578125" style="5" customWidth="1"/>
    <col min="13009" max="13009" width="6" style="5" customWidth="1"/>
    <col min="13010" max="13010" width="8.85546875" style="5"/>
    <col min="13011" max="13011" width="33" style="5" customWidth="1"/>
    <col min="13012" max="13260" width="8.85546875" style="5"/>
    <col min="13261" max="13261" width="11.28515625" style="5" customWidth="1"/>
    <col min="13262" max="13262" width="87.85546875" style="5" customWidth="1"/>
    <col min="13263" max="13263" width="12" style="5" customWidth="1"/>
    <col min="13264" max="13264" width="9.42578125" style="5" customWidth="1"/>
    <col min="13265" max="13265" width="6" style="5" customWidth="1"/>
    <col min="13266" max="13266" width="8.85546875" style="5"/>
    <col min="13267" max="13267" width="33" style="5" customWidth="1"/>
    <col min="13268" max="13516" width="8.85546875" style="5"/>
    <col min="13517" max="13517" width="11.28515625" style="5" customWidth="1"/>
    <col min="13518" max="13518" width="87.85546875" style="5" customWidth="1"/>
    <col min="13519" max="13519" width="12" style="5" customWidth="1"/>
    <col min="13520" max="13520" width="9.42578125" style="5" customWidth="1"/>
    <col min="13521" max="13521" width="6" style="5" customWidth="1"/>
    <col min="13522" max="13522" width="8.85546875" style="5"/>
    <col min="13523" max="13523" width="33" style="5" customWidth="1"/>
    <col min="13524" max="13772" width="8.85546875" style="5"/>
    <col min="13773" max="13773" width="11.28515625" style="5" customWidth="1"/>
    <col min="13774" max="13774" width="87.85546875" style="5" customWidth="1"/>
    <col min="13775" max="13775" width="12" style="5" customWidth="1"/>
    <col min="13776" max="13776" width="9.42578125" style="5" customWidth="1"/>
    <col min="13777" max="13777" width="6" style="5" customWidth="1"/>
    <col min="13778" max="13778" width="8.85546875" style="5"/>
    <col min="13779" max="13779" width="33" style="5" customWidth="1"/>
    <col min="13780" max="14028" width="8.85546875" style="5"/>
    <col min="14029" max="14029" width="11.28515625" style="5" customWidth="1"/>
    <col min="14030" max="14030" width="87.85546875" style="5" customWidth="1"/>
    <col min="14031" max="14031" width="12" style="5" customWidth="1"/>
    <col min="14032" max="14032" width="9.42578125" style="5" customWidth="1"/>
    <col min="14033" max="14033" width="6" style="5" customWidth="1"/>
    <col min="14034" max="14034" width="8.85546875" style="5"/>
    <col min="14035" max="14035" width="33" style="5" customWidth="1"/>
    <col min="14036" max="14284" width="8.85546875" style="5"/>
    <col min="14285" max="14285" width="11.28515625" style="5" customWidth="1"/>
    <col min="14286" max="14286" width="87.85546875" style="5" customWidth="1"/>
    <col min="14287" max="14287" width="12" style="5" customWidth="1"/>
    <col min="14288" max="14288" width="9.42578125" style="5" customWidth="1"/>
    <col min="14289" max="14289" width="6" style="5" customWidth="1"/>
    <col min="14290" max="14290" width="8.85546875" style="5"/>
    <col min="14291" max="14291" width="33" style="5" customWidth="1"/>
    <col min="14292" max="14540" width="8.85546875" style="5"/>
    <col min="14541" max="14541" width="11.28515625" style="5" customWidth="1"/>
    <col min="14542" max="14542" width="87.85546875" style="5" customWidth="1"/>
    <col min="14543" max="14543" width="12" style="5" customWidth="1"/>
    <col min="14544" max="14544" width="9.42578125" style="5" customWidth="1"/>
    <col min="14545" max="14545" width="6" style="5" customWidth="1"/>
    <col min="14546" max="14546" width="8.85546875" style="5"/>
    <col min="14547" max="14547" width="33" style="5" customWidth="1"/>
    <col min="14548" max="14796" width="8.85546875" style="5"/>
    <col min="14797" max="14797" width="11.28515625" style="5" customWidth="1"/>
    <col min="14798" max="14798" width="87.85546875" style="5" customWidth="1"/>
    <col min="14799" max="14799" width="12" style="5" customWidth="1"/>
    <col min="14800" max="14800" width="9.42578125" style="5" customWidth="1"/>
    <col min="14801" max="14801" width="6" style="5" customWidth="1"/>
    <col min="14802" max="14802" width="8.85546875" style="5"/>
    <col min="14803" max="14803" width="33" style="5" customWidth="1"/>
    <col min="14804" max="15052" width="8.85546875" style="5"/>
    <col min="15053" max="15053" width="11.28515625" style="5" customWidth="1"/>
    <col min="15054" max="15054" width="87.85546875" style="5" customWidth="1"/>
    <col min="15055" max="15055" width="12" style="5" customWidth="1"/>
    <col min="15056" max="15056" width="9.42578125" style="5" customWidth="1"/>
    <col min="15057" max="15057" width="6" style="5" customWidth="1"/>
    <col min="15058" max="15058" width="8.85546875" style="5"/>
    <col min="15059" max="15059" width="33" style="5" customWidth="1"/>
    <col min="15060" max="15308" width="8.85546875" style="5"/>
    <col min="15309" max="15309" width="11.28515625" style="5" customWidth="1"/>
    <col min="15310" max="15310" width="87.85546875" style="5" customWidth="1"/>
    <col min="15311" max="15311" width="12" style="5" customWidth="1"/>
    <col min="15312" max="15312" width="9.42578125" style="5" customWidth="1"/>
    <col min="15313" max="15313" width="6" style="5" customWidth="1"/>
    <col min="15314" max="15314" width="8.85546875" style="5"/>
    <col min="15315" max="15315" width="33" style="5" customWidth="1"/>
    <col min="15316" max="15564" width="8.85546875" style="5"/>
    <col min="15565" max="15565" width="11.28515625" style="5" customWidth="1"/>
    <col min="15566" max="15566" width="87.85546875" style="5" customWidth="1"/>
    <col min="15567" max="15567" width="12" style="5" customWidth="1"/>
    <col min="15568" max="15568" width="9.42578125" style="5" customWidth="1"/>
    <col min="15569" max="15569" width="6" style="5" customWidth="1"/>
    <col min="15570" max="15570" width="8.85546875" style="5"/>
    <col min="15571" max="15571" width="33" style="5" customWidth="1"/>
    <col min="15572" max="15820" width="8.85546875" style="5"/>
    <col min="15821" max="15821" width="11.28515625" style="5" customWidth="1"/>
    <col min="15822" max="15822" width="87.85546875" style="5" customWidth="1"/>
    <col min="15823" max="15823" width="12" style="5" customWidth="1"/>
    <col min="15824" max="15824" width="9.42578125" style="5" customWidth="1"/>
    <col min="15825" max="15825" width="6" style="5" customWidth="1"/>
    <col min="15826" max="15826" width="8.85546875" style="5"/>
    <col min="15827" max="15827" width="33" style="5" customWidth="1"/>
    <col min="15828" max="16076" width="8.85546875" style="5"/>
    <col min="16077" max="16077" width="11.28515625" style="5" customWidth="1"/>
    <col min="16078" max="16078" width="87.85546875" style="5" customWidth="1"/>
    <col min="16079" max="16079" width="12" style="5" customWidth="1"/>
    <col min="16080" max="16080" width="9.42578125" style="5" customWidth="1"/>
    <col min="16081" max="16081" width="6" style="5" customWidth="1"/>
    <col min="16082" max="16082" width="8.85546875" style="5"/>
    <col min="16083" max="16083" width="33" style="5" customWidth="1"/>
    <col min="16084" max="16384" width="8.85546875" style="5"/>
  </cols>
  <sheetData>
    <row r="1" spans="1:245" s="23" customFormat="1" x14ac:dyDescent="0.25">
      <c r="A1" s="264" t="s">
        <v>339</v>
      </c>
      <c r="B1" s="264"/>
    </row>
    <row r="2" spans="1:245" s="17" customFormat="1" x14ac:dyDescent="0.2">
      <c r="A2" s="265"/>
      <c r="B2" s="265"/>
    </row>
    <row r="3" spans="1:245" s="23" customFormat="1" ht="15.75" x14ac:dyDescent="0.2">
      <c r="A3" s="267" t="s">
        <v>333</v>
      </c>
      <c r="B3" s="267"/>
      <c r="C3" s="42"/>
      <c r="E3" s="35"/>
      <c r="F3" s="43"/>
    </row>
    <row r="4" spans="1:245" s="23" customFormat="1" ht="15.75" x14ac:dyDescent="0.2">
      <c r="A4" s="267" t="s">
        <v>1</v>
      </c>
      <c r="B4" s="267"/>
      <c r="C4" s="42"/>
      <c r="E4" s="35"/>
      <c r="F4" s="43"/>
    </row>
    <row r="5" spans="1:245" s="15" customFormat="1" ht="96.6" customHeight="1" x14ac:dyDescent="0.2">
      <c r="A5" s="268" t="s">
        <v>14</v>
      </c>
      <c r="B5" s="268"/>
      <c r="C5" s="42"/>
      <c r="E5" s="35"/>
      <c r="F5" s="44"/>
    </row>
    <row r="6" spans="1:245" s="17" customFormat="1" ht="15.75" x14ac:dyDescent="0.2">
      <c r="A6" s="266" t="s">
        <v>24</v>
      </c>
      <c r="B6" s="266"/>
      <c r="C6" s="30"/>
    </row>
    <row r="7" spans="1:245" s="25" customFormat="1" ht="12.75" x14ac:dyDescent="0.2">
      <c r="A7" s="16" t="s">
        <v>2</v>
      </c>
      <c r="B7" s="19"/>
      <c r="C7" s="45"/>
    </row>
    <row r="8" spans="1:245" s="25" customFormat="1" ht="12.75" x14ac:dyDescent="0.2">
      <c r="A8" s="16"/>
      <c r="B8" s="19"/>
      <c r="C8" s="45"/>
    </row>
    <row r="9" spans="1:245" s="25" customFormat="1" x14ac:dyDescent="0.2">
      <c r="A9" s="194">
        <v>-693.9</v>
      </c>
      <c r="B9" s="195" t="s">
        <v>135</v>
      </c>
      <c r="C9" s="45"/>
    </row>
    <row r="10" spans="1:245" s="25" customFormat="1" ht="30" x14ac:dyDescent="0.2">
      <c r="A10" s="194">
        <v>-520.5</v>
      </c>
      <c r="B10" s="195" t="s">
        <v>310</v>
      </c>
      <c r="C10" s="45"/>
    </row>
    <row r="11" spans="1:245" s="25" customFormat="1" ht="60" x14ac:dyDescent="0.2">
      <c r="A11" s="194">
        <v>351.6</v>
      </c>
      <c r="B11" s="195" t="s">
        <v>311</v>
      </c>
      <c r="C11" s="45"/>
    </row>
    <row r="12" spans="1:245" s="25" customFormat="1" ht="60" x14ac:dyDescent="0.2">
      <c r="A12" s="194">
        <f>693.9+80</f>
        <v>773.9</v>
      </c>
      <c r="B12" s="195" t="s">
        <v>134</v>
      </c>
      <c r="C12" s="45"/>
    </row>
    <row r="13" spans="1:245" s="25" customFormat="1" x14ac:dyDescent="0.2">
      <c r="A13" s="194">
        <f>74+14.9</f>
        <v>88.9</v>
      </c>
      <c r="B13" s="195" t="s">
        <v>312</v>
      </c>
      <c r="C13" s="45"/>
    </row>
    <row r="14" spans="1:245" s="25" customFormat="1" ht="22.15" customHeight="1" x14ac:dyDescent="0.2">
      <c r="A14" s="40">
        <f>SUM(A9:A13)</f>
        <v>0</v>
      </c>
      <c r="B14" s="84" t="s">
        <v>7</v>
      </c>
      <c r="C14" s="45"/>
    </row>
    <row r="15" spans="1:245" s="15" customFormat="1" ht="45" x14ac:dyDescent="0.2">
      <c r="A15" s="134">
        <v>-246.6</v>
      </c>
      <c r="B15" s="135" t="s">
        <v>87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</row>
    <row r="16" spans="1:245" s="15" customFormat="1" ht="45" x14ac:dyDescent="0.2">
      <c r="A16" s="134">
        <v>-28.3</v>
      </c>
      <c r="B16" s="135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</row>
    <row r="17" spans="1:245" s="50" customFormat="1" ht="45" x14ac:dyDescent="0.2">
      <c r="A17" s="137">
        <v>17528.099999999999</v>
      </c>
      <c r="B17" s="135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</row>
    <row r="18" spans="1:245" s="15" customFormat="1" ht="45" x14ac:dyDescent="0.2">
      <c r="A18" s="134">
        <v>345</v>
      </c>
      <c r="B18" s="136" t="s">
        <v>93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</row>
    <row r="19" spans="1:245" s="18" customFormat="1" ht="30" x14ac:dyDescent="0.2">
      <c r="A19" s="134">
        <v>143.19999999999999</v>
      </c>
      <c r="B19" s="136" t="s">
        <v>95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s="15" customFormat="1" ht="30" x14ac:dyDescent="0.2">
      <c r="A20" s="138">
        <v>1000</v>
      </c>
      <c r="B20" s="135" t="s">
        <v>94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</row>
    <row r="21" spans="1:245" s="15" customFormat="1" ht="135" x14ac:dyDescent="0.2">
      <c r="A21" s="134">
        <v>4901.8</v>
      </c>
      <c r="B21" s="135" t="s">
        <v>88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</row>
    <row r="22" spans="1:245" s="52" customFormat="1" ht="120" x14ac:dyDescent="0.25">
      <c r="A22" s="140">
        <v>6803.3</v>
      </c>
      <c r="B22" s="139" t="s">
        <v>89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</row>
    <row r="23" spans="1:245" s="15" customFormat="1" ht="45" x14ac:dyDescent="0.2">
      <c r="A23" s="134">
        <v>210</v>
      </c>
      <c r="B23" s="135" t="s">
        <v>90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</row>
    <row r="24" spans="1:245" s="15" customFormat="1" ht="105" x14ac:dyDescent="0.2">
      <c r="A24" s="134">
        <v>11534.5</v>
      </c>
      <c r="B24" s="135" t="s">
        <v>91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</row>
    <row r="25" spans="1:245" s="15" customFormat="1" ht="30" x14ac:dyDescent="0.2">
      <c r="A25" s="134">
        <v>215.5</v>
      </c>
      <c r="B25" s="135" t="s">
        <v>92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</row>
    <row r="26" spans="1:245" s="15" customFormat="1" ht="45" x14ac:dyDescent="0.2">
      <c r="A26" s="137">
        <v>4236.5</v>
      </c>
      <c r="B26" s="135" t="s">
        <v>96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</row>
    <row r="27" spans="1:245" s="15" customFormat="1" ht="30" x14ac:dyDescent="0.2">
      <c r="A27" s="134">
        <v>500</v>
      </c>
      <c r="B27" s="135" t="s">
        <v>97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</row>
    <row r="28" spans="1:245" s="15" customFormat="1" ht="60" x14ac:dyDescent="0.2">
      <c r="A28" s="134">
        <v>266.39999999999998</v>
      </c>
      <c r="B28" s="135" t="s">
        <v>98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</row>
    <row r="29" spans="1:245" s="15" customFormat="1" ht="30" x14ac:dyDescent="0.2">
      <c r="A29" s="134">
        <v>100</v>
      </c>
      <c r="B29" s="135" t="s">
        <v>99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</row>
    <row r="30" spans="1:245" s="15" customFormat="1" ht="30" x14ac:dyDescent="0.2">
      <c r="A30" s="198">
        <f>SUM(A15:A29)</f>
        <v>47509.4</v>
      </c>
      <c r="B30" s="84" t="s">
        <v>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</row>
    <row r="31" spans="1:245" s="15" customFormat="1" ht="15.75" x14ac:dyDescent="0.2">
      <c r="A31" s="211">
        <f>A14+A30</f>
        <v>47509.4</v>
      </c>
      <c r="B31" s="212" t="s">
        <v>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</row>
    <row r="32" spans="1:245" ht="15.75" x14ac:dyDescent="0.2">
      <c r="A32" s="6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6" s="15" customFormat="1" ht="15.75" x14ac:dyDescent="0.2">
      <c r="A33" s="263" t="s">
        <v>5</v>
      </c>
      <c r="B33" s="26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</row>
    <row r="34" spans="1:246" ht="73.5" x14ac:dyDescent="0.2">
      <c r="A34" s="73">
        <v>4236.5</v>
      </c>
      <c r="B34" s="24" t="s">
        <v>157</v>
      </c>
    </row>
    <row r="35" spans="1:246" s="15" customFormat="1" ht="60" x14ac:dyDescent="0.2">
      <c r="A35" s="73">
        <v>210</v>
      </c>
      <c r="B35" s="24" t="s">
        <v>50</v>
      </c>
    </row>
    <row r="36" spans="1:246" s="15" customFormat="1" ht="45" x14ac:dyDescent="0.2">
      <c r="A36" s="73">
        <v>-28.3</v>
      </c>
      <c r="B36" s="24" t="s">
        <v>51</v>
      </c>
    </row>
    <row r="37" spans="1:246" ht="45" x14ac:dyDescent="0.2">
      <c r="A37" s="73">
        <f>A38+A39</f>
        <v>-246.60000000000002</v>
      </c>
      <c r="B37" s="24" t="s">
        <v>52</v>
      </c>
    </row>
    <row r="38" spans="1:246" s="88" customFormat="1" ht="12.75" x14ac:dyDescent="0.25">
      <c r="A38" s="85">
        <v>-360.1</v>
      </c>
      <c r="B38" s="86" t="s">
        <v>53</v>
      </c>
      <c r="C38" s="87"/>
    </row>
    <row r="39" spans="1:246" s="88" customFormat="1" ht="12.75" x14ac:dyDescent="0.25">
      <c r="A39" s="85">
        <v>113.5</v>
      </c>
      <c r="B39" s="86" t="s">
        <v>53</v>
      </c>
      <c r="C39" s="87"/>
    </row>
    <row r="40" spans="1:246" ht="44.25" x14ac:dyDescent="0.2">
      <c r="A40" s="73">
        <v>4901.8</v>
      </c>
      <c r="B40" s="24" t="s">
        <v>114</v>
      </c>
    </row>
    <row r="41" spans="1:246" s="19" customFormat="1" ht="100.5" x14ac:dyDescent="0.25">
      <c r="A41" s="73">
        <v>6803.3</v>
      </c>
      <c r="B41" s="74" t="s">
        <v>115</v>
      </c>
    </row>
    <row r="42" spans="1:246" s="22" customFormat="1" ht="85.5" x14ac:dyDescent="0.25">
      <c r="A42" s="73">
        <v>11534.5</v>
      </c>
      <c r="B42" s="135" t="s">
        <v>116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</row>
    <row r="43" spans="1:246" ht="45" x14ac:dyDescent="0.2">
      <c r="A43" s="73">
        <v>215.5</v>
      </c>
      <c r="B43" s="24" t="s">
        <v>86</v>
      </c>
    </row>
    <row r="44" spans="1:246" ht="30" x14ac:dyDescent="0.2">
      <c r="A44" s="73">
        <v>17528.099999999999</v>
      </c>
      <c r="B44" s="24" t="s">
        <v>136</v>
      </c>
    </row>
    <row r="45" spans="1:246" ht="59.25" x14ac:dyDescent="0.2">
      <c r="A45" s="73">
        <v>266.39999999999998</v>
      </c>
      <c r="B45" s="24" t="s">
        <v>145</v>
      </c>
    </row>
    <row r="46" spans="1:246" ht="45" x14ac:dyDescent="0.2">
      <c r="A46" s="73">
        <v>500</v>
      </c>
      <c r="B46" s="24" t="s">
        <v>49</v>
      </c>
    </row>
    <row r="47" spans="1:246" ht="60" x14ac:dyDescent="0.2">
      <c r="A47" s="73">
        <v>100</v>
      </c>
      <c r="B47" s="74" t="s">
        <v>54</v>
      </c>
    </row>
    <row r="48" spans="1:246" ht="29.25" x14ac:dyDescent="0.2">
      <c r="A48" s="73">
        <v>345</v>
      </c>
      <c r="B48" s="74" t="s">
        <v>46</v>
      </c>
    </row>
    <row r="49" spans="1:246" s="19" customFormat="1" ht="42.75" x14ac:dyDescent="0.25">
      <c r="A49" s="73">
        <v>143.19999999999999</v>
      </c>
      <c r="B49" s="74" t="s">
        <v>47</v>
      </c>
    </row>
    <row r="50" spans="1:246" s="22" customFormat="1" ht="27.75" x14ac:dyDescent="0.25">
      <c r="A50" s="73">
        <f>A51+A52</f>
        <v>1000</v>
      </c>
      <c r="B50" s="74" t="s">
        <v>48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</row>
    <row r="51" spans="1:246" s="22" customFormat="1" x14ac:dyDescent="0.25">
      <c r="A51" s="81">
        <v>500</v>
      </c>
      <c r="B51" s="80" t="s">
        <v>43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</row>
    <row r="52" spans="1:246" s="22" customFormat="1" x14ac:dyDescent="0.25">
      <c r="A52" s="81">
        <v>500</v>
      </c>
      <c r="B52" s="80" t="s">
        <v>44</v>
      </c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</row>
    <row r="53" spans="1:246" s="15" customFormat="1" ht="30" x14ac:dyDescent="0.2">
      <c r="A53" s="198">
        <f>A34+A35+A36+A37+A40+A41+A42+A43+A44+A45+A46+A47+A48+A49+A50</f>
        <v>47509.4</v>
      </c>
      <c r="B53" s="84" t="s">
        <v>3</v>
      </c>
    </row>
    <row r="54" spans="1:246" s="26" customFormat="1" ht="30" x14ac:dyDescent="0.25">
      <c r="A54" s="122">
        <f>A55+A56+A57+A60+A61</f>
        <v>0</v>
      </c>
      <c r="B54" s="123" t="s">
        <v>325</v>
      </c>
    </row>
    <row r="55" spans="1:246" s="26" customFormat="1" ht="25.5" x14ac:dyDescent="0.25">
      <c r="A55" s="69">
        <v>-671</v>
      </c>
      <c r="B55" s="70" t="s">
        <v>291</v>
      </c>
    </row>
    <row r="56" spans="1:246" s="26" customFormat="1" ht="38.25" x14ac:dyDescent="0.25">
      <c r="A56" s="69">
        <v>671</v>
      </c>
      <c r="B56" s="70" t="s">
        <v>326</v>
      </c>
    </row>
    <row r="57" spans="1:246" s="72" customFormat="1" ht="25.5" x14ac:dyDescent="0.2">
      <c r="A57" s="241">
        <f>A58+A59</f>
        <v>0</v>
      </c>
      <c r="B57" s="201" t="s">
        <v>149</v>
      </c>
      <c r="C57" s="71"/>
      <c r="D57" s="71"/>
    </row>
    <row r="58" spans="1:246" s="72" customFormat="1" x14ac:dyDescent="0.2">
      <c r="A58" s="69">
        <v>976.6</v>
      </c>
      <c r="B58" s="70" t="s">
        <v>42</v>
      </c>
      <c r="C58" s="71"/>
      <c r="D58" s="71"/>
    </row>
    <row r="59" spans="1:246" s="72" customFormat="1" x14ac:dyDescent="0.2">
      <c r="A59" s="69">
        <v>-976.6</v>
      </c>
      <c r="B59" s="70" t="s">
        <v>148</v>
      </c>
      <c r="C59" s="71"/>
      <c r="D59" s="71"/>
    </row>
    <row r="60" spans="1:246" s="72" customFormat="1" ht="38.25" x14ac:dyDescent="0.2">
      <c r="A60" s="69">
        <v>99</v>
      </c>
      <c r="B60" s="201" t="s">
        <v>327</v>
      </c>
      <c r="C60" s="71"/>
      <c r="D60" s="71"/>
    </row>
    <row r="61" spans="1:246" s="72" customFormat="1" x14ac:dyDescent="0.2">
      <c r="A61" s="69">
        <v>-99</v>
      </c>
      <c r="B61" s="70" t="s">
        <v>150</v>
      </c>
      <c r="C61" s="71"/>
      <c r="D61" s="71"/>
    </row>
    <row r="62" spans="1:246" s="15" customFormat="1" ht="15.75" x14ac:dyDescent="0.2">
      <c r="A62" s="40">
        <f>A54</f>
        <v>0</v>
      </c>
      <c r="B62" s="84" t="s">
        <v>7</v>
      </c>
    </row>
    <row r="63" spans="1:246" s="15" customFormat="1" ht="14.25" x14ac:dyDescent="0.2">
      <c r="A63" s="220">
        <f>A53+A62</f>
        <v>47509.4</v>
      </c>
      <c r="B63" s="217" t="s">
        <v>6</v>
      </c>
    </row>
    <row r="64" spans="1:246" x14ac:dyDescent="0.2">
      <c r="A64" s="41"/>
    </row>
    <row r="65" spans="1:2" ht="12.75" x14ac:dyDescent="0.2">
      <c r="A65" s="11"/>
      <c r="B65" s="12"/>
    </row>
  </sheetData>
  <mergeCells count="7">
    <mergeCell ref="A33:B33"/>
    <mergeCell ref="A1:B1"/>
    <mergeCell ref="A2:B2"/>
    <mergeCell ref="A6:B6"/>
    <mergeCell ref="A3:B3"/>
    <mergeCell ref="A4:B4"/>
    <mergeCell ref="A5:B5"/>
  </mergeCells>
  <pageMargins left="0.59055118110236227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33"/>
  <sheetViews>
    <sheetView workbookViewId="0">
      <selection sqref="A1:B1"/>
    </sheetView>
  </sheetViews>
  <sheetFormatPr defaultRowHeight="15" x14ac:dyDescent="0.2"/>
  <cols>
    <col min="1" max="1" width="12.7109375" style="13" customWidth="1"/>
    <col min="2" max="2" width="85" style="10" customWidth="1"/>
    <col min="3" max="3" width="12.7109375" style="4" customWidth="1"/>
    <col min="4" max="4" width="0.5703125" style="5" customWidth="1"/>
    <col min="5" max="5" width="4.5703125" style="5" customWidth="1"/>
    <col min="6" max="205" width="8.85546875" style="5"/>
    <col min="206" max="206" width="11.28515625" style="5" customWidth="1"/>
    <col min="207" max="207" width="87.85546875" style="5" customWidth="1"/>
    <col min="208" max="208" width="12" style="5" customWidth="1"/>
    <col min="209" max="209" width="9.42578125" style="5" customWidth="1"/>
    <col min="210" max="210" width="6" style="5" customWidth="1"/>
    <col min="211" max="211" width="8.85546875" style="5"/>
    <col min="212" max="212" width="33" style="5" customWidth="1"/>
    <col min="213" max="461" width="8.85546875" style="5"/>
    <col min="462" max="462" width="11.28515625" style="5" customWidth="1"/>
    <col min="463" max="463" width="87.85546875" style="5" customWidth="1"/>
    <col min="464" max="464" width="12" style="5" customWidth="1"/>
    <col min="465" max="465" width="9.42578125" style="5" customWidth="1"/>
    <col min="466" max="466" width="6" style="5" customWidth="1"/>
    <col min="467" max="467" width="8.85546875" style="5"/>
    <col min="468" max="468" width="33" style="5" customWidth="1"/>
    <col min="469" max="717" width="8.85546875" style="5"/>
    <col min="718" max="718" width="11.28515625" style="5" customWidth="1"/>
    <col min="719" max="719" width="87.85546875" style="5" customWidth="1"/>
    <col min="720" max="720" width="12" style="5" customWidth="1"/>
    <col min="721" max="721" width="9.42578125" style="5" customWidth="1"/>
    <col min="722" max="722" width="6" style="5" customWidth="1"/>
    <col min="723" max="723" width="8.85546875" style="5"/>
    <col min="724" max="724" width="33" style="5" customWidth="1"/>
    <col min="725" max="973" width="8.85546875" style="5"/>
    <col min="974" max="974" width="11.28515625" style="5" customWidth="1"/>
    <col min="975" max="975" width="87.85546875" style="5" customWidth="1"/>
    <col min="976" max="976" width="12" style="5" customWidth="1"/>
    <col min="977" max="977" width="9.42578125" style="5" customWidth="1"/>
    <col min="978" max="978" width="6" style="5" customWidth="1"/>
    <col min="979" max="979" width="8.85546875" style="5"/>
    <col min="980" max="980" width="33" style="5" customWidth="1"/>
    <col min="981" max="1229" width="8.85546875" style="5"/>
    <col min="1230" max="1230" width="11.28515625" style="5" customWidth="1"/>
    <col min="1231" max="1231" width="87.85546875" style="5" customWidth="1"/>
    <col min="1232" max="1232" width="12" style="5" customWidth="1"/>
    <col min="1233" max="1233" width="9.42578125" style="5" customWidth="1"/>
    <col min="1234" max="1234" width="6" style="5" customWidth="1"/>
    <col min="1235" max="1235" width="8.85546875" style="5"/>
    <col min="1236" max="1236" width="33" style="5" customWidth="1"/>
    <col min="1237" max="1485" width="8.85546875" style="5"/>
    <col min="1486" max="1486" width="11.28515625" style="5" customWidth="1"/>
    <col min="1487" max="1487" width="87.85546875" style="5" customWidth="1"/>
    <col min="1488" max="1488" width="12" style="5" customWidth="1"/>
    <col min="1489" max="1489" width="9.42578125" style="5" customWidth="1"/>
    <col min="1490" max="1490" width="6" style="5" customWidth="1"/>
    <col min="1491" max="1491" width="8.85546875" style="5"/>
    <col min="1492" max="1492" width="33" style="5" customWidth="1"/>
    <col min="1493" max="1741" width="8.85546875" style="5"/>
    <col min="1742" max="1742" width="11.28515625" style="5" customWidth="1"/>
    <col min="1743" max="1743" width="87.85546875" style="5" customWidth="1"/>
    <col min="1744" max="1744" width="12" style="5" customWidth="1"/>
    <col min="1745" max="1745" width="9.42578125" style="5" customWidth="1"/>
    <col min="1746" max="1746" width="6" style="5" customWidth="1"/>
    <col min="1747" max="1747" width="8.85546875" style="5"/>
    <col min="1748" max="1748" width="33" style="5" customWidth="1"/>
    <col min="1749" max="1997" width="8.85546875" style="5"/>
    <col min="1998" max="1998" width="11.28515625" style="5" customWidth="1"/>
    <col min="1999" max="1999" width="87.85546875" style="5" customWidth="1"/>
    <col min="2000" max="2000" width="12" style="5" customWidth="1"/>
    <col min="2001" max="2001" width="9.42578125" style="5" customWidth="1"/>
    <col min="2002" max="2002" width="6" style="5" customWidth="1"/>
    <col min="2003" max="2003" width="8.85546875" style="5"/>
    <col min="2004" max="2004" width="33" style="5" customWidth="1"/>
    <col min="2005" max="2253" width="8.85546875" style="5"/>
    <col min="2254" max="2254" width="11.28515625" style="5" customWidth="1"/>
    <col min="2255" max="2255" width="87.85546875" style="5" customWidth="1"/>
    <col min="2256" max="2256" width="12" style="5" customWidth="1"/>
    <col min="2257" max="2257" width="9.42578125" style="5" customWidth="1"/>
    <col min="2258" max="2258" width="6" style="5" customWidth="1"/>
    <col min="2259" max="2259" width="8.85546875" style="5"/>
    <col min="2260" max="2260" width="33" style="5" customWidth="1"/>
    <col min="2261" max="2509" width="8.85546875" style="5"/>
    <col min="2510" max="2510" width="11.28515625" style="5" customWidth="1"/>
    <col min="2511" max="2511" width="87.85546875" style="5" customWidth="1"/>
    <col min="2512" max="2512" width="12" style="5" customWidth="1"/>
    <col min="2513" max="2513" width="9.42578125" style="5" customWidth="1"/>
    <col min="2514" max="2514" width="6" style="5" customWidth="1"/>
    <col min="2515" max="2515" width="8.85546875" style="5"/>
    <col min="2516" max="2516" width="33" style="5" customWidth="1"/>
    <col min="2517" max="2765" width="8.85546875" style="5"/>
    <col min="2766" max="2766" width="11.28515625" style="5" customWidth="1"/>
    <col min="2767" max="2767" width="87.85546875" style="5" customWidth="1"/>
    <col min="2768" max="2768" width="12" style="5" customWidth="1"/>
    <col min="2769" max="2769" width="9.42578125" style="5" customWidth="1"/>
    <col min="2770" max="2770" width="6" style="5" customWidth="1"/>
    <col min="2771" max="2771" width="8.85546875" style="5"/>
    <col min="2772" max="2772" width="33" style="5" customWidth="1"/>
    <col min="2773" max="3021" width="8.85546875" style="5"/>
    <col min="3022" max="3022" width="11.28515625" style="5" customWidth="1"/>
    <col min="3023" max="3023" width="87.85546875" style="5" customWidth="1"/>
    <col min="3024" max="3024" width="12" style="5" customWidth="1"/>
    <col min="3025" max="3025" width="9.42578125" style="5" customWidth="1"/>
    <col min="3026" max="3026" width="6" style="5" customWidth="1"/>
    <col min="3027" max="3027" width="8.85546875" style="5"/>
    <col min="3028" max="3028" width="33" style="5" customWidth="1"/>
    <col min="3029" max="3277" width="8.85546875" style="5"/>
    <col min="3278" max="3278" width="11.28515625" style="5" customWidth="1"/>
    <col min="3279" max="3279" width="87.85546875" style="5" customWidth="1"/>
    <col min="3280" max="3280" width="12" style="5" customWidth="1"/>
    <col min="3281" max="3281" width="9.42578125" style="5" customWidth="1"/>
    <col min="3282" max="3282" width="6" style="5" customWidth="1"/>
    <col min="3283" max="3283" width="8.85546875" style="5"/>
    <col min="3284" max="3284" width="33" style="5" customWidth="1"/>
    <col min="3285" max="3533" width="8.85546875" style="5"/>
    <col min="3534" max="3534" width="11.28515625" style="5" customWidth="1"/>
    <col min="3535" max="3535" width="87.85546875" style="5" customWidth="1"/>
    <col min="3536" max="3536" width="12" style="5" customWidth="1"/>
    <col min="3537" max="3537" width="9.42578125" style="5" customWidth="1"/>
    <col min="3538" max="3538" width="6" style="5" customWidth="1"/>
    <col min="3539" max="3539" width="8.85546875" style="5"/>
    <col min="3540" max="3540" width="33" style="5" customWidth="1"/>
    <col min="3541" max="3789" width="8.85546875" style="5"/>
    <col min="3790" max="3790" width="11.28515625" style="5" customWidth="1"/>
    <col min="3791" max="3791" width="87.85546875" style="5" customWidth="1"/>
    <col min="3792" max="3792" width="12" style="5" customWidth="1"/>
    <col min="3793" max="3793" width="9.42578125" style="5" customWidth="1"/>
    <col min="3794" max="3794" width="6" style="5" customWidth="1"/>
    <col min="3795" max="3795" width="8.85546875" style="5"/>
    <col min="3796" max="3796" width="33" style="5" customWidth="1"/>
    <col min="3797" max="4045" width="8.85546875" style="5"/>
    <col min="4046" max="4046" width="11.28515625" style="5" customWidth="1"/>
    <col min="4047" max="4047" width="87.85546875" style="5" customWidth="1"/>
    <col min="4048" max="4048" width="12" style="5" customWidth="1"/>
    <col min="4049" max="4049" width="9.42578125" style="5" customWidth="1"/>
    <col min="4050" max="4050" width="6" style="5" customWidth="1"/>
    <col min="4051" max="4051" width="8.85546875" style="5"/>
    <col min="4052" max="4052" width="33" style="5" customWidth="1"/>
    <col min="4053" max="4301" width="8.85546875" style="5"/>
    <col min="4302" max="4302" width="11.28515625" style="5" customWidth="1"/>
    <col min="4303" max="4303" width="87.85546875" style="5" customWidth="1"/>
    <col min="4304" max="4304" width="12" style="5" customWidth="1"/>
    <col min="4305" max="4305" width="9.42578125" style="5" customWidth="1"/>
    <col min="4306" max="4306" width="6" style="5" customWidth="1"/>
    <col min="4307" max="4307" width="8.85546875" style="5"/>
    <col min="4308" max="4308" width="33" style="5" customWidth="1"/>
    <col min="4309" max="4557" width="8.85546875" style="5"/>
    <col min="4558" max="4558" width="11.28515625" style="5" customWidth="1"/>
    <col min="4559" max="4559" width="87.85546875" style="5" customWidth="1"/>
    <col min="4560" max="4560" width="12" style="5" customWidth="1"/>
    <col min="4561" max="4561" width="9.42578125" style="5" customWidth="1"/>
    <col min="4562" max="4562" width="6" style="5" customWidth="1"/>
    <col min="4563" max="4563" width="8.85546875" style="5"/>
    <col min="4564" max="4564" width="33" style="5" customWidth="1"/>
    <col min="4565" max="4813" width="8.85546875" style="5"/>
    <col min="4814" max="4814" width="11.28515625" style="5" customWidth="1"/>
    <col min="4815" max="4815" width="87.85546875" style="5" customWidth="1"/>
    <col min="4816" max="4816" width="12" style="5" customWidth="1"/>
    <col min="4817" max="4817" width="9.42578125" style="5" customWidth="1"/>
    <col min="4818" max="4818" width="6" style="5" customWidth="1"/>
    <col min="4819" max="4819" width="8.85546875" style="5"/>
    <col min="4820" max="4820" width="33" style="5" customWidth="1"/>
    <col min="4821" max="5069" width="8.85546875" style="5"/>
    <col min="5070" max="5070" width="11.28515625" style="5" customWidth="1"/>
    <col min="5071" max="5071" width="87.85546875" style="5" customWidth="1"/>
    <col min="5072" max="5072" width="12" style="5" customWidth="1"/>
    <col min="5073" max="5073" width="9.42578125" style="5" customWidth="1"/>
    <col min="5074" max="5074" width="6" style="5" customWidth="1"/>
    <col min="5075" max="5075" width="8.85546875" style="5"/>
    <col min="5076" max="5076" width="33" style="5" customWidth="1"/>
    <col min="5077" max="5325" width="8.85546875" style="5"/>
    <col min="5326" max="5326" width="11.28515625" style="5" customWidth="1"/>
    <col min="5327" max="5327" width="87.85546875" style="5" customWidth="1"/>
    <col min="5328" max="5328" width="12" style="5" customWidth="1"/>
    <col min="5329" max="5329" width="9.42578125" style="5" customWidth="1"/>
    <col min="5330" max="5330" width="6" style="5" customWidth="1"/>
    <col min="5331" max="5331" width="8.85546875" style="5"/>
    <col min="5332" max="5332" width="33" style="5" customWidth="1"/>
    <col min="5333" max="5581" width="8.85546875" style="5"/>
    <col min="5582" max="5582" width="11.28515625" style="5" customWidth="1"/>
    <col min="5583" max="5583" width="87.85546875" style="5" customWidth="1"/>
    <col min="5584" max="5584" width="12" style="5" customWidth="1"/>
    <col min="5585" max="5585" width="9.42578125" style="5" customWidth="1"/>
    <col min="5586" max="5586" width="6" style="5" customWidth="1"/>
    <col min="5587" max="5587" width="8.85546875" style="5"/>
    <col min="5588" max="5588" width="33" style="5" customWidth="1"/>
    <col min="5589" max="5837" width="8.85546875" style="5"/>
    <col min="5838" max="5838" width="11.28515625" style="5" customWidth="1"/>
    <col min="5839" max="5839" width="87.85546875" style="5" customWidth="1"/>
    <col min="5840" max="5840" width="12" style="5" customWidth="1"/>
    <col min="5841" max="5841" width="9.42578125" style="5" customWidth="1"/>
    <col min="5842" max="5842" width="6" style="5" customWidth="1"/>
    <col min="5843" max="5843" width="8.85546875" style="5"/>
    <col min="5844" max="5844" width="33" style="5" customWidth="1"/>
    <col min="5845" max="6093" width="8.85546875" style="5"/>
    <col min="6094" max="6094" width="11.28515625" style="5" customWidth="1"/>
    <col min="6095" max="6095" width="87.85546875" style="5" customWidth="1"/>
    <col min="6096" max="6096" width="12" style="5" customWidth="1"/>
    <col min="6097" max="6097" width="9.42578125" style="5" customWidth="1"/>
    <col min="6098" max="6098" width="6" style="5" customWidth="1"/>
    <col min="6099" max="6099" width="8.85546875" style="5"/>
    <col min="6100" max="6100" width="33" style="5" customWidth="1"/>
    <col min="6101" max="6349" width="8.85546875" style="5"/>
    <col min="6350" max="6350" width="11.28515625" style="5" customWidth="1"/>
    <col min="6351" max="6351" width="87.85546875" style="5" customWidth="1"/>
    <col min="6352" max="6352" width="12" style="5" customWidth="1"/>
    <col min="6353" max="6353" width="9.42578125" style="5" customWidth="1"/>
    <col min="6354" max="6354" width="6" style="5" customWidth="1"/>
    <col min="6355" max="6355" width="8.85546875" style="5"/>
    <col min="6356" max="6356" width="33" style="5" customWidth="1"/>
    <col min="6357" max="6605" width="8.85546875" style="5"/>
    <col min="6606" max="6606" width="11.28515625" style="5" customWidth="1"/>
    <col min="6607" max="6607" width="87.85546875" style="5" customWidth="1"/>
    <col min="6608" max="6608" width="12" style="5" customWidth="1"/>
    <col min="6609" max="6609" width="9.42578125" style="5" customWidth="1"/>
    <col min="6610" max="6610" width="6" style="5" customWidth="1"/>
    <col min="6611" max="6611" width="8.85546875" style="5"/>
    <col min="6612" max="6612" width="33" style="5" customWidth="1"/>
    <col min="6613" max="6861" width="8.85546875" style="5"/>
    <col min="6862" max="6862" width="11.28515625" style="5" customWidth="1"/>
    <col min="6863" max="6863" width="87.85546875" style="5" customWidth="1"/>
    <col min="6864" max="6864" width="12" style="5" customWidth="1"/>
    <col min="6865" max="6865" width="9.42578125" style="5" customWidth="1"/>
    <col min="6866" max="6866" width="6" style="5" customWidth="1"/>
    <col min="6867" max="6867" width="8.85546875" style="5"/>
    <col min="6868" max="6868" width="33" style="5" customWidth="1"/>
    <col min="6869" max="7117" width="8.85546875" style="5"/>
    <col min="7118" max="7118" width="11.28515625" style="5" customWidth="1"/>
    <col min="7119" max="7119" width="87.85546875" style="5" customWidth="1"/>
    <col min="7120" max="7120" width="12" style="5" customWidth="1"/>
    <col min="7121" max="7121" width="9.42578125" style="5" customWidth="1"/>
    <col min="7122" max="7122" width="6" style="5" customWidth="1"/>
    <col min="7123" max="7123" width="8.85546875" style="5"/>
    <col min="7124" max="7124" width="33" style="5" customWidth="1"/>
    <col min="7125" max="7373" width="8.85546875" style="5"/>
    <col min="7374" max="7374" width="11.28515625" style="5" customWidth="1"/>
    <col min="7375" max="7375" width="87.85546875" style="5" customWidth="1"/>
    <col min="7376" max="7376" width="12" style="5" customWidth="1"/>
    <col min="7377" max="7377" width="9.42578125" style="5" customWidth="1"/>
    <col min="7378" max="7378" width="6" style="5" customWidth="1"/>
    <col min="7379" max="7379" width="8.85546875" style="5"/>
    <col min="7380" max="7380" width="33" style="5" customWidth="1"/>
    <col min="7381" max="7629" width="8.85546875" style="5"/>
    <col min="7630" max="7630" width="11.28515625" style="5" customWidth="1"/>
    <col min="7631" max="7631" width="87.85546875" style="5" customWidth="1"/>
    <col min="7632" max="7632" width="12" style="5" customWidth="1"/>
    <col min="7633" max="7633" width="9.42578125" style="5" customWidth="1"/>
    <col min="7634" max="7634" width="6" style="5" customWidth="1"/>
    <col min="7635" max="7635" width="8.85546875" style="5"/>
    <col min="7636" max="7636" width="33" style="5" customWidth="1"/>
    <col min="7637" max="7885" width="8.85546875" style="5"/>
    <col min="7886" max="7886" width="11.28515625" style="5" customWidth="1"/>
    <col min="7887" max="7887" width="87.85546875" style="5" customWidth="1"/>
    <col min="7888" max="7888" width="12" style="5" customWidth="1"/>
    <col min="7889" max="7889" width="9.42578125" style="5" customWidth="1"/>
    <col min="7890" max="7890" width="6" style="5" customWidth="1"/>
    <col min="7891" max="7891" width="8.85546875" style="5"/>
    <col min="7892" max="7892" width="33" style="5" customWidth="1"/>
    <col min="7893" max="8141" width="8.85546875" style="5"/>
    <col min="8142" max="8142" width="11.28515625" style="5" customWidth="1"/>
    <col min="8143" max="8143" width="87.85546875" style="5" customWidth="1"/>
    <col min="8144" max="8144" width="12" style="5" customWidth="1"/>
    <col min="8145" max="8145" width="9.42578125" style="5" customWidth="1"/>
    <col min="8146" max="8146" width="6" style="5" customWidth="1"/>
    <col min="8147" max="8147" width="8.85546875" style="5"/>
    <col min="8148" max="8148" width="33" style="5" customWidth="1"/>
    <col min="8149" max="8397" width="8.85546875" style="5"/>
    <col min="8398" max="8398" width="11.28515625" style="5" customWidth="1"/>
    <col min="8399" max="8399" width="87.85546875" style="5" customWidth="1"/>
    <col min="8400" max="8400" width="12" style="5" customWidth="1"/>
    <col min="8401" max="8401" width="9.42578125" style="5" customWidth="1"/>
    <col min="8402" max="8402" width="6" style="5" customWidth="1"/>
    <col min="8403" max="8403" width="8.85546875" style="5"/>
    <col min="8404" max="8404" width="33" style="5" customWidth="1"/>
    <col min="8405" max="8653" width="8.85546875" style="5"/>
    <col min="8654" max="8654" width="11.28515625" style="5" customWidth="1"/>
    <col min="8655" max="8655" width="87.85546875" style="5" customWidth="1"/>
    <col min="8656" max="8656" width="12" style="5" customWidth="1"/>
    <col min="8657" max="8657" width="9.42578125" style="5" customWidth="1"/>
    <col min="8658" max="8658" width="6" style="5" customWidth="1"/>
    <col min="8659" max="8659" width="8.85546875" style="5"/>
    <col min="8660" max="8660" width="33" style="5" customWidth="1"/>
    <col min="8661" max="8909" width="8.85546875" style="5"/>
    <col min="8910" max="8910" width="11.28515625" style="5" customWidth="1"/>
    <col min="8911" max="8911" width="87.85546875" style="5" customWidth="1"/>
    <col min="8912" max="8912" width="12" style="5" customWidth="1"/>
    <col min="8913" max="8913" width="9.42578125" style="5" customWidth="1"/>
    <col min="8914" max="8914" width="6" style="5" customWidth="1"/>
    <col min="8915" max="8915" width="8.85546875" style="5"/>
    <col min="8916" max="8916" width="33" style="5" customWidth="1"/>
    <col min="8917" max="9165" width="8.85546875" style="5"/>
    <col min="9166" max="9166" width="11.28515625" style="5" customWidth="1"/>
    <col min="9167" max="9167" width="87.85546875" style="5" customWidth="1"/>
    <col min="9168" max="9168" width="12" style="5" customWidth="1"/>
    <col min="9169" max="9169" width="9.42578125" style="5" customWidth="1"/>
    <col min="9170" max="9170" width="6" style="5" customWidth="1"/>
    <col min="9171" max="9171" width="8.85546875" style="5"/>
    <col min="9172" max="9172" width="33" style="5" customWidth="1"/>
    <col min="9173" max="9421" width="8.85546875" style="5"/>
    <col min="9422" max="9422" width="11.28515625" style="5" customWidth="1"/>
    <col min="9423" max="9423" width="87.85546875" style="5" customWidth="1"/>
    <col min="9424" max="9424" width="12" style="5" customWidth="1"/>
    <col min="9425" max="9425" width="9.42578125" style="5" customWidth="1"/>
    <col min="9426" max="9426" width="6" style="5" customWidth="1"/>
    <col min="9427" max="9427" width="8.85546875" style="5"/>
    <col min="9428" max="9428" width="33" style="5" customWidth="1"/>
    <col min="9429" max="9677" width="8.85546875" style="5"/>
    <col min="9678" max="9678" width="11.28515625" style="5" customWidth="1"/>
    <col min="9679" max="9679" width="87.85546875" style="5" customWidth="1"/>
    <col min="9680" max="9680" width="12" style="5" customWidth="1"/>
    <col min="9681" max="9681" width="9.42578125" style="5" customWidth="1"/>
    <col min="9682" max="9682" width="6" style="5" customWidth="1"/>
    <col min="9683" max="9683" width="8.85546875" style="5"/>
    <col min="9684" max="9684" width="33" style="5" customWidth="1"/>
    <col min="9685" max="9933" width="8.85546875" style="5"/>
    <col min="9934" max="9934" width="11.28515625" style="5" customWidth="1"/>
    <col min="9935" max="9935" width="87.85546875" style="5" customWidth="1"/>
    <col min="9936" max="9936" width="12" style="5" customWidth="1"/>
    <col min="9937" max="9937" width="9.42578125" style="5" customWidth="1"/>
    <col min="9938" max="9938" width="6" style="5" customWidth="1"/>
    <col min="9939" max="9939" width="8.85546875" style="5"/>
    <col min="9940" max="9940" width="33" style="5" customWidth="1"/>
    <col min="9941" max="10189" width="8.85546875" style="5"/>
    <col min="10190" max="10190" width="11.28515625" style="5" customWidth="1"/>
    <col min="10191" max="10191" width="87.85546875" style="5" customWidth="1"/>
    <col min="10192" max="10192" width="12" style="5" customWidth="1"/>
    <col min="10193" max="10193" width="9.42578125" style="5" customWidth="1"/>
    <col min="10194" max="10194" width="6" style="5" customWidth="1"/>
    <col min="10195" max="10195" width="8.85546875" style="5"/>
    <col min="10196" max="10196" width="33" style="5" customWidth="1"/>
    <col min="10197" max="10445" width="8.85546875" style="5"/>
    <col min="10446" max="10446" width="11.28515625" style="5" customWidth="1"/>
    <col min="10447" max="10447" width="87.85546875" style="5" customWidth="1"/>
    <col min="10448" max="10448" width="12" style="5" customWidth="1"/>
    <col min="10449" max="10449" width="9.42578125" style="5" customWidth="1"/>
    <col min="10450" max="10450" width="6" style="5" customWidth="1"/>
    <col min="10451" max="10451" width="8.85546875" style="5"/>
    <col min="10452" max="10452" width="33" style="5" customWidth="1"/>
    <col min="10453" max="10701" width="8.85546875" style="5"/>
    <col min="10702" max="10702" width="11.28515625" style="5" customWidth="1"/>
    <col min="10703" max="10703" width="87.85546875" style="5" customWidth="1"/>
    <col min="10704" max="10704" width="12" style="5" customWidth="1"/>
    <col min="10705" max="10705" width="9.42578125" style="5" customWidth="1"/>
    <col min="10706" max="10706" width="6" style="5" customWidth="1"/>
    <col min="10707" max="10707" width="8.85546875" style="5"/>
    <col min="10708" max="10708" width="33" style="5" customWidth="1"/>
    <col min="10709" max="10957" width="8.85546875" style="5"/>
    <col min="10958" max="10958" width="11.28515625" style="5" customWidth="1"/>
    <col min="10959" max="10959" width="87.85546875" style="5" customWidth="1"/>
    <col min="10960" max="10960" width="12" style="5" customWidth="1"/>
    <col min="10961" max="10961" width="9.42578125" style="5" customWidth="1"/>
    <col min="10962" max="10962" width="6" style="5" customWidth="1"/>
    <col min="10963" max="10963" width="8.85546875" style="5"/>
    <col min="10964" max="10964" width="33" style="5" customWidth="1"/>
    <col min="10965" max="11213" width="8.85546875" style="5"/>
    <col min="11214" max="11214" width="11.28515625" style="5" customWidth="1"/>
    <col min="11215" max="11215" width="87.85546875" style="5" customWidth="1"/>
    <col min="11216" max="11216" width="12" style="5" customWidth="1"/>
    <col min="11217" max="11217" width="9.42578125" style="5" customWidth="1"/>
    <col min="11218" max="11218" width="6" style="5" customWidth="1"/>
    <col min="11219" max="11219" width="8.85546875" style="5"/>
    <col min="11220" max="11220" width="33" style="5" customWidth="1"/>
    <col min="11221" max="11469" width="8.85546875" style="5"/>
    <col min="11470" max="11470" width="11.28515625" style="5" customWidth="1"/>
    <col min="11471" max="11471" width="87.85546875" style="5" customWidth="1"/>
    <col min="11472" max="11472" width="12" style="5" customWidth="1"/>
    <col min="11473" max="11473" width="9.42578125" style="5" customWidth="1"/>
    <col min="11474" max="11474" width="6" style="5" customWidth="1"/>
    <col min="11475" max="11475" width="8.85546875" style="5"/>
    <col min="11476" max="11476" width="33" style="5" customWidth="1"/>
    <col min="11477" max="11725" width="8.85546875" style="5"/>
    <col min="11726" max="11726" width="11.28515625" style="5" customWidth="1"/>
    <col min="11727" max="11727" width="87.85546875" style="5" customWidth="1"/>
    <col min="11728" max="11728" width="12" style="5" customWidth="1"/>
    <col min="11729" max="11729" width="9.42578125" style="5" customWidth="1"/>
    <col min="11730" max="11730" width="6" style="5" customWidth="1"/>
    <col min="11731" max="11731" width="8.85546875" style="5"/>
    <col min="11732" max="11732" width="33" style="5" customWidth="1"/>
    <col min="11733" max="11981" width="8.85546875" style="5"/>
    <col min="11982" max="11982" width="11.28515625" style="5" customWidth="1"/>
    <col min="11983" max="11983" width="87.85546875" style="5" customWidth="1"/>
    <col min="11984" max="11984" width="12" style="5" customWidth="1"/>
    <col min="11985" max="11985" width="9.42578125" style="5" customWidth="1"/>
    <col min="11986" max="11986" width="6" style="5" customWidth="1"/>
    <col min="11987" max="11987" width="8.85546875" style="5"/>
    <col min="11988" max="11988" width="33" style="5" customWidth="1"/>
    <col min="11989" max="12237" width="8.85546875" style="5"/>
    <col min="12238" max="12238" width="11.28515625" style="5" customWidth="1"/>
    <col min="12239" max="12239" width="87.85546875" style="5" customWidth="1"/>
    <col min="12240" max="12240" width="12" style="5" customWidth="1"/>
    <col min="12241" max="12241" width="9.42578125" style="5" customWidth="1"/>
    <col min="12242" max="12242" width="6" style="5" customWidth="1"/>
    <col min="12243" max="12243" width="8.85546875" style="5"/>
    <col min="12244" max="12244" width="33" style="5" customWidth="1"/>
    <col min="12245" max="12493" width="8.85546875" style="5"/>
    <col min="12494" max="12494" width="11.28515625" style="5" customWidth="1"/>
    <col min="12495" max="12495" width="87.85546875" style="5" customWidth="1"/>
    <col min="12496" max="12496" width="12" style="5" customWidth="1"/>
    <col min="12497" max="12497" width="9.42578125" style="5" customWidth="1"/>
    <col min="12498" max="12498" width="6" style="5" customWidth="1"/>
    <col min="12499" max="12499" width="8.85546875" style="5"/>
    <col min="12500" max="12500" width="33" style="5" customWidth="1"/>
    <col min="12501" max="12749" width="8.85546875" style="5"/>
    <col min="12750" max="12750" width="11.28515625" style="5" customWidth="1"/>
    <col min="12751" max="12751" width="87.85546875" style="5" customWidth="1"/>
    <col min="12752" max="12752" width="12" style="5" customWidth="1"/>
    <col min="12753" max="12753" width="9.42578125" style="5" customWidth="1"/>
    <col min="12754" max="12754" width="6" style="5" customWidth="1"/>
    <col min="12755" max="12755" width="8.85546875" style="5"/>
    <col min="12756" max="12756" width="33" style="5" customWidth="1"/>
    <col min="12757" max="13005" width="8.85546875" style="5"/>
    <col min="13006" max="13006" width="11.28515625" style="5" customWidth="1"/>
    <col min="13007" max="13007" width="87.85546875" style="5" customWidth="1"/>
    <col min="13008" max="13008" width="12" style="5" customWidth="1"/>
    <col min="13009" max="13009" width="9.42578125" style="5" customWidth="1"/>
    <col min="13010" max="13010" width="6" style="5" customWidth="1"/>
    <col min="13011" max="13011" width="8.85546875" style="5"/>
    <col min="13012" max="13012" width="33" style="5" customWidth="1"/>
    <col min="13013" max="13261" width="8.85546875" style="5"/>
    <col min="13262" max="13262" width="11.28515625" style="5" customWidth="1"/>
    <col min="13263" max="13263" width="87.85546875" style="5" customWidth="1"/>
    <col min="13264" max="13264" width="12" style="5" customWidth="1"/>
    <col min="13265" max="13265" width="9.42578125" style="5" customWidth="1"/>
    <col min="13266" max="13266" width="6" style="5" customWidth="1"/>
    <col min="13267" max="13267" width="8.85546875" style="5"/>
    <col min="13268" max="13268" width="33" style="5" customWidth="1"/>
    <col min="13269" max="13517" width="8.85546875" style="5"/>
    <col min="13518" max="13518" width="11.28515625" style="5" customWidth="1"/>
    <col min="13519" max="13519" width="87.85546875" style="5" customWidth="1"/>
    <col min="13520" max="13520" width="12" style="5" customWidth="1"/>
    <col min="13521" max="13521" width="9.42578125" style="5" customWidth="1"/>
    <col min="13522" max="13522" width="6" style="5" customWidth="1"/>
    <col min="13523" max="13523" width="8.85546875" style="5"/>
    <col min="13524" max="13524" width="33" style="5" customWidth="1"/>
    <col min="13525" max="13773" width="8.85546875" style="5"/>
    <col min="13774" max="13774" width="11.28515625" style="5" customWidth="1"/>
    <col min="13775" max="13775" width="87.85546875" style="5" customWidth="1"/>
    <col min="13776" max="13776" width="12" style="5" customWidth="1"/>
    <col min="13777" max="13777" width="9.42578125" style="5" customWidth="1"/>
    <col min="13778" max="13778" width="6" style="5" customWidth="1"/>
    <col min="13779" max="13779" width="8.85546875" style="5"/>
    <col min="13780" max="13780" width="33" style="5" customWidth="1"/>
    <col min="13781" max="14029" width="8.85546875" style="5"/>
    <col min="14030" max="14030" width="11.28515625" style="5" customWidth="1"/>
    <col min="14031" max="14031" width="87.85546875" style="5" customWidth="1"/>
    <col min="14032" max="14032" width="12" style="5" customWidth="1"/>
    <col min="14033" max="14033" width="9.42578125" style="5" customWidth="1"/>
    <col min="14034" max="14034" width="6" style="5" customWidth="1"/>
    <col min="14035" max="14035" width="8.85546875" style="5"/>
    <col min="14036" max="14036" width="33" style="5" customWidth="1"/>
    <col min="14037" max="14285" width="8.85546875" style="5"/>
    <col min="14286" max="14286" width="11.28515625" style="5" customWidth="1"/>
    <col min="14287" max="14287" width="87.85546875" style="5" customWidth="1"/>
    <col min="14288" max="14288" width="12" style="5" customWidth="1"/>
    <col min="14289" max="14289" width="9.42578125" style="5" customWidth="1"/>
    <col min="14290" max="14290" width="6" style="5" customWidth="1"/>
    <col min="14291" max="14291" width="8.85546875" style="5"/>
    <col min="14292" max="14292" width="33" style="5" customWidth="1"/>
    <col min="14293" max="14541" width="8.85546875" style="5"/>
    <col min="14542" max="14542" width="11.28515625" style="5" customWidth="1"/>
    <col min="14543" max="14543" width="87.85546875" style="5" customWidth="1"/>
    <col min="14544" max="14544" width="12" style="5" customWidth="1"/>
    <col min="14545" max="14545" width="9.42578125" style="5" customWidth="1"/>
    <col min="14546" max="14546" width="6" style="5" customWidth="1"/>
    <col min="14547" max="14547" width="8.85546875" style="5"/>
    <col min="14548" max="14548" width="33" style="5" customWidth="1"/>
    <col min="14549" max="14797" width="8.85546875" style="5"/>
    <col min="14798" max="14798" width="11.28515625" style="5" customWidth="1"/>
    <col min="14799" max="14799" width="87.85546875" style="5" customWidth="1"/>
    <col min="14800" max="14800" width="12" style="5" customWidth="1"/>
    <col min="14801" max="14801" width="9.42578125" style="5" customWidth="1"/>
    <col min="14802" max="14802" width="6" style="5" customWidth="1"/>
    <col min="14803" max="14803" width="8.85546875" style="5"/>
    <col min="14804" max="14804" width="33" style="5" customWidth="1"/>
    <col min="14805" max="15053" width="8.85546875" style="5"/>
    <col min="15054" max="15054" width="11.28515625" style="5" customWidth="1"/>
    <col min="15055" max="15055" width="87.85546875" style="5" customWidth="1"/>
    <col min="15056" max="15056" width="12" style="5" customWidth="1"/>
    <col min="15057" max="15057" width="9.42578125" style="5" customWidth="1"/>
    <col min="15058" max="15058" width="6" style="5" customWidth="1"/>
    <col min="15059" max="15059" width="8.85546875" style="5"/>
    <col min="15060" max="15060" width="33" style="5" customWidth="1"/>
    <col min="15061" max="15309" width="8.85546875" style="5"/>
    <col min="15310" max="15310" width="11.28515625" style="5" customWidth="1"/>
    <col min="15311" max="15311" width="87.85546875" style="5" customWidth="1"/>
    <col min="15312" max="15312" width="12" style="5" customWidth="1"/>
    <col min="15313" max="15313" width="9.42578125" style="5" customWidth="1"/>
    <col min="15314" max="15314" width="6" style="5" customWidth="1"/>
    <col min="15315" max="15315" width="8.85546875" style="5"/>
    <col min="15316" max="15316" width="33" style="5" customWidth="1"/>
    <col min="15317" max="15565" width="8.85546875" style="5"/>
    <col min="15566" max="15566" width="11.28515625" style="5" customWidth="1"/>
    <col min="15567" max="15567" width="87.85546875" style="5" customWidth="1"/>
    <col min="15568" max="15568" width="12" style="5" customWidth="1"/>
    <col min="15569" max="15569" width="9.42578125" style="5" customWidth="1"/>
    <col min="15570" max="15570" width="6" style="5" customWidth="1"/>
    <col min="15571" max="15571" width="8.85546875" style="5"/>
    <col min="15572" max="15572" width="33" style="5" customWidth="1"/>
    <col min="15573" max="15821" width="8.85546875" style="5"/>
    <col min="15822" max="15822" width="11.28515625" style="5" customWidth="1"/>
    <col min="15823" max="15823" width="87.85546875" style="5" customWidth="1"/>
    <col min="15824" max="15824" width="12" style="5" customWidth="1"/>
    <col min="15825" max="15825" width="9.42578125" style="5" customWidth="1"/>
    <col min="15826" max="15826" width="6" style="5" customWidth="1"/>
    <col min="15827" max="15827" width="8.85546875" style="5"/>
    <col min="15828" max="15828" width="33" style="5" customWidth="1"/>
    <col min="15829" max="16077" width="8.85546875" style="5"/>
    <col min="16078" max="16078" width="11.28515625" style="5" customWidth="1"/>
    <col min="16079" max="16079" width="87.85546875" style="5" customWidth="1"/>
    <col min="16080" max="16080" width="12" style="5" customWidth="1"/>
    <col min="16081" max="16081" width="9.42578125" style="5" customWidth="1"/>
    <col min="16082" max="16082" width="6" style="5" customWidth="1"/>
    <col min="16083" max="16083" width="8.85546875" style="5"/>
    <col min="16084" max="16084" width="33" style="5" customWidth="1"/>
    <col min="16085" max="16384" width="8.85546875" style="5"/>
  </cols>
  <sheetData>
    <row r="1" spans="1:4" s="23" customFormat="1" x14ac:dyDescent="0.25">
      <c r="A1" s="264" t="s">
        <v>340</v>
      </c>
      <c r="B1" s="264"/>
      <c r="C1" s="43"/>
    </row>
    <row r="2" spans="1:4" s="23" customFormat="1" x14ac:dyDescent="0.2">
      <c r="A2" s="271" t="s">
        <v>334</v>
      </c>
      <c r="B2" s="271"/>
      <c r="C2" s="43"/>
    </row>
    <row r="3" spans="1:4" s="23" customFormat="1" ht="15.75" x14ac:dyDescent="0.2">
      <c r="A3" s="267" t="s">
        <v>0</v>
      </c>
      <c r="B3" s="267"/>
      <c r="C3" s="43"/>
    </row>
    <row r="4" spans="1:4" s="23" customFormat="1" ht="15.75" x14ac:dyDescent="0.2">
      <c r="A4" s="267" t="s">
        <v>1</v>
      </c>
      <c r="B4" s="267"/>
      <c r="C4" s="43"/>
    </row>
    <row r="5" spans="1:4" s="15" customFormat="1" ht="26.25" x14ac:dyDescent="0.2">
      <c r="A5" s="268" t="s">
        <v>14</v>
      </c>
      <c r="B5" s="268"/>
      <c r="C5" s="44"/>
    </row>
    <row r="6" spans="1:4" s="15" customFormat="1" ht="15.75" x14ac:dyDescent="0.2">
      <c r="A6" s="260"/>
      <c r="B6" s="34"/>
      <c r="C6" s="31"/>
    </row>
    <row r="7" spans="1:4" s="17" customFormat="1" ht="15.75" x14ac:dyDescent="0.2">
      <c r="A7" s="266" t="s">
        <v>24</v>
      </c>
      <c r="B7" s="266"/>
      <c r="D7" s="30"/>
    </row>
    <row r="8" spans="1:4" s="25" customFormat="1" ht="12.75" x14ac:dyDescent="0.2">
      <c r="A8" s="16" t="s">
        <v>2</v>
      </c>
      <c r="B8" s="19"/>
      <c r="D8" s="45"/>
    </row>
    <row r="9" spans="1:4" s="25" customFormat="1" ht="15.75" customHeight="1" x14ac:dyDescent="0.2">
      <c r="A9" s="206">
        <f>SUM(A10:A14)</f>
        <v>-1012.9999999999999</v>
      </c>
      <c r="B9" s="208" t="s">
        <v>156</v>
      </c>
      <c r="D9" s="45"/>
    </row>
    <row r="10" spans="1:4" s="25" customFormat="1" ht="15.75" customHeight="1" x14ac:dyDescent="0.2">
      <c r="A10" s="199">
        <v>-574.79999999999995</v>
      </c>
      <c r="B10" s="207" t="s">
        <v>73</v>
      </c>
      <c r="D10" s="45"/>
    </row>
    <row r="11" spans="1:4" s="25" customFormat="1" ht="15.75" customHeight="1" x14ac:dyDescent="0.2">
      <c r="A11" s="199">
        <v>-380</v>
      </c>
      <c r="B11" s="207" t="s">
        <v>308</v>
      </c>
      <c r="D11" s="45"/>
    </row>
    <row r="12" spans="1:4" s="25" customFormat="1" ht="15.75" customHeight="1" x14ac:dyDescent="0.2">
      <c r="A12" s="199">
        <v>-21.8</v>
      </c>
      <c r="B12" s="207" t="s">
        <v>59</v>
      </c>
      <c r="D12" s="45"/>
    </row>
    <row r="13" spans="1:4" s="25" customFormat="1" ht="15.75" customHeight="1" x14ac:dyDescent="0.2">
      <c r="A13" s="199">
        <v>-21.8</v>
      </c>
      <c r="B13" s="207" t="s">
        <v>70</v>
      </c>
      <c r="D13" s="45"/>
    </row>
    <row r="14" spans="1:4" s="25" customFormat="1" ht="15.75" customHeight="1" x14ac:dyDescent="0.2">
      <c r="A14" s="199">
        <v>-14.6</v>
      </c>
      <c r="B14" s="207" t="s">
        <v>60</v>
      </c>
      <c r="D14" s="45"/>
    </row>
    <row r="15" spans="1:4" s="29" customFormat="1" x14ac:dyDescent="0.25">
      <c r="A15" s="153">
        <f>A16</f>
        <v>89.4</v>
      </c>
      <c r="B15" s="58" t="s">
        <v>101</v>
      </c>
      <c r="D15" s="154"/>
    </row>
    <row r="16" spans="1:4" s="29" customFormat="1" ht="12.75" x14ac:dyDescent="0.25">
      <c r="A16" s="155">
        <v>89.4</v>
      </c>
      <c r="B16" s="156" t="s">
        <v>102</v>
      </c>
      <c r="D16" s="154"/>
    </row>
    <row r="17" spans="1:246" s="29" customFormat="1" x14ac:dyDescent="0.25">
      <c r="A17" s="209">
        <f>SUM(A18)</f>
        <v>-98.4</v>
      </c>
      <c r="B17" s="210" t="s">
        <v>100</v>
      </c>
    </row>
    <row r="18" spans="1:246" s="29" customFormat="1" ht="12.75" x14ac:dyDescent="0.25">
      <c r="A18" s="152">
        <v>-98.4</v>
      </c>
      <c r="B18" s="156" t="s">
        <v>102</v>
      </c>
    </row>
    <row r="19" spans="1:246" s="25" customFormat="1" ht="30" x14ac:dyDescent="0.2">
      <c r="A19" s="40">
        <f>A15+A17+A9</f>
        <v>-1021.9999999999999</v>
      </c>
      <c r="B19" s="84" t="s">
        <v>8</v>
      </c>
      <c r="D19" s="45"/>
    </row>
    <row r="20" spans="1:246" s="25" customFormat="1" ht="12.75" x14ac:dyDescent="0.2">
      <c r="A20" s="16"/>
      <c r="B20" s="19"/>
      <c r="D20" s="45"/>
    </row>
    <row r="21" spans="1:246" ht="15.75" x14ac:dyDescent="0.2">
      <c r="A21" s="6"/>
      <c r="B21" s="7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</row>
    <row r="22" spans="1:246" s="15" customFormat="1" ht="15.75" x14ac:dyDescent="0.2">
      <c r="A22" s="263" t="s">
        <v>5</v>
      </c>
      <c r="B22" s="263"/>
      <c r="C22" s="4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</row>
    <row r="23" spans="1:246" s="26" customFormat="1" ht="75" x14ac:dyDescent="0.25">
      <c r="A23" s="37">
        <f>A24+A30+A39+A48+A49+A50</f>
        <v>-584</v>
      </c>
      <c r="B23" s="38" t="s">
        <v>19</v>
      </c>
      <c r="D23" s="67"/>
    </row>
    <row r="24" spans="1:246" s="19" customFormat="1" ht="45" x14ac:dyDescent="0.25">
      <c r="A24" s="57">
        <f>A25+A26</f>
        <v>0</v>
      </c>
      <c r="B24" s="24" t="s">
        <v>316</v>
      </c>
    </row>
    <row r="25" spans="1:246" s="19" customFormat="1" ht="12.75" x14ac:dyDescent="0.25">
      <c r="A25" s="59">
        <v>-18</v>
      </c>
      <c r="B25" s="60" t="s">
        <v>31</v>
      </c>
    </row>
    <row r="26" spans="1:246" s="19" customFormat="1" ht="12.75" x14ac:dyDescent="0.25">
      <c r="A26" s="59">
        <v>18</v>
      </c>
      <c r="B26" s="60" t="s">
        <v>26</v>
      </c>
    </row>
    <row r="27" spans="1:246" s="19" customFormat="1" ht="12.75" x14ac:dyDescent="0.25">
      <c r="A27" s="61">
        <v>8</v>
      </c>
      <c r="B27" s="62" t="s">
        <v>27</v>
      </c>
    </row>
    <row r="28" spans="1:246" s="19" customFormat="1" ht="12.75" x14ac:dyDescent="0.25">
      <c r="A28" s="61">
        <v>6</v>
      </c>
      <c r="B28" s="62" t="s">
        <v>28</v>
      </c>
    </row>
    <row r="29" spans="1:246" s="19" customFormat="1" ht="12.75" x14ac:dyDescent="0.25">
      <c r="A29" s="61">
        <v>4</v>
      </c>
      <c r="B29" s="62" t="s">
        <v>29</v>
      </c>
    </row>
    <row r="30" spans="1:246" s="54" customFormat="1" ht="60" x14ac:dyDescent="0.2">
      <c r="A30" s="57">
        <f>A31+A32+A36+A37+A38</f>
        <v>0</v>
      </c>
      <c r="B30" s="24" t="s">
        <v>330</v>
      </c>
      <c r="C30" s="53"/>
      <c r="D30" s="53"/>
      <c r="E30" s="5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</row>
    <row r="31" spans="1:246" s="19" customFormat="1" ht="12.75" x14ac:dyDescent="0.25">
      <c r="A31" s="59">
        <v>-21</v>
      </c>
      <c r="B31" s="60" t="s">
        <v>30</v>
      </c>
    </row>
    <row r="32" spans="1:246" s="21" customFormat="1" ht="25.5" x14ac:dyDescent="0.25">
      <c r="A32" s="63">
        <v>10.5</v>
      </c>
      <c r="B32" s="64" t="s">
        <v>32</v>
      </c>
    </row>
    <row r="33" spans="1:246" s="19" customFormat="1" ht="12.75" x14ac:dyDescent="0.25">
      <c r="A33" s="61"/>
      <c r="B33" s="62" t="s">
        <v>35</v>
      </c>
    </row>
    <row r="34" spans="1:246" s="19" customFormat="1" ht="12.75" x14ac:dyDescent="0.25">
      <c r="A34" s="63"/>
      <c r="B34" s="62" t="s">
        <v>33</v>
      </c>
    </row>
    <row r="35" spans="1:246" s="19" customFormat="1" ht="12.75" x14ac:dyDescent="0.25">
      <c r="A35" s="65"/>
      <c r="B35" s="66" t="s">
        <v>34</v>
      </c>
    </row>
    <row r="36" spans="1:246" s="19" customFormat="1" ht="12.75" x14ac:dyDescent="0.25">
      <c r="A36" s="63">
        <v>4</v>
      </c>
      <c r="B36" s="64" t="s">
        <v>36</v>
      </c>
    </row>
    <row r="37" spans="1:246" s="19" customFormat="1" ht="12.75" x14ac:dyDescent="0.25">
      <c r="A37" s="63">
        <v>3.5</v>
      </c>
      <c r="B37" s="64" t="s">
        <v>37</v>
      </c>
    </row>
    <row r="38" spans="1:246" s="19" customFormat="1" ht="12.75" x14ac:dyDescent="0.25">
      <c r="A38" s="63">
        <v>3</v>
      </c>
      <c r="B38" s="64" t="s">
        <v>38</v>
      </c>
    </row>
    <row r="39" spans="1:246" s="54" customFormat="1" ht="45" x14ac:dyDescent="0.2">
      <c r="A39" s="57">
        <f>A40+A41+A45+A46+A47</f>
        <v>0</v>
      </c>
      <c r="B39" s="24" t="s">
        <v>317</v>
      </c>
      <c r="C39" s="53"/>
      <c r="D39" s="53"/>
      <c r="E39" s="5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</row>
    <row r="40" spans="1:246" s="19" customFormat="1" ht="12.75" x14ac:dyDescent="0.25">
      <c r="A40" s="59">
        <v>-24</v>
      </c>
      <c r="B40" s="60" t="s">
        <v>30</v>
      </c>
    </row>
    <row r="41" spans="1:246" s="21" customFormat="1" ht="25.5" x14ac:dyDescent="0.25">
      <c r="A41" s="63">
        <v>12</v>
      </c>
      <c r="B41" s="64" t="s">
        <v>32</v>
      </c>
    </row>
    <row r="42" spans="1:246" s="19" customFormat="1" ht="12.75" x14ac:dyDescent="0.25">
      <c r="A42" s="61"/>
      <c r="B42" s="62" t="s">
        <v>39</v>
      </c>
    </row>
    <row r="43" spans="1:246" s="19" customFormat="1" ht="12.75" x14ac:dyDescent="0.25">
      <c r="A43" s="63"/>
      <c r="B43" s="62" t="s">
        <v>33</v>
      </c>
    </row>
    <row r="44" spans="1:246" s="19" customFormat="1" ht="12.75" x14ac:dyDescent="0.25">
      <c r="A44" s="65"/>
      <c r="B44" s="66" t="s">
        <v>40</v>
      </c>
    </row>
    <row r="45" spans="1:246" s="19" customFormat="1" ht="12.75" x14ac:dyDescent="0.25">
      <c r="A45" s="63">
        <v>3</v>
      </c>
      <c r="B45" s="64" t="s">
        <v>41</v>
      </c>
    </row>
    <row r="46" spans="1:246" s="19" customFormat="1" ht="12.75" x14ac:dyDescent="0.25">
      <c r="A46" s="63">
        <v>5</v>
      </c>
      <c r="B46" s="64" t="s">
        <v>25</v>
      </c>
    </row>
    <row r="47" spans="1:246" s="19" customFormat="1" ht="12.75" x14ac:dyDescent="0.25">
      <c r="A47" s="63">
        <v>4</v>
      </c>
      <c r="B47" s="64" t="s">
        <v>23</v>
      </c>
    </row>
    <row r="48" spans="1:246" s="19" customFormat="1" ht="60" x14ac:dyDescent="0.25">
      <c r="A48" s="57">
        <v>-7.5</v>
      </c>
      <c r="B48" s="202" t="s">
        <v>151</v>
      </c>
    </row>
    <row r="49" spans="1:239" s="19" customFormat="1" ht="60" x14ac:dyDescent="0.25">
      <c r="A49" s="57">
        <v>-199.8</v>
      </c>
      <c r="B49" s="202" t="s">
        <v>152</v>
      </c>
    </row>
    <row r="50" spans="1:239" s="21" customFormat="1" ht="57.75" x14ac:dyDescent="0.25">
      <c r="A50" s="57">
        <v>-376.7</v>
      </c>
      <c r="B50" s="202" t="s">
        <v>269</v>
      </c>
    </row>
    <row r="51" spans="1:239" s="26" customFormat="1" ht="60" x14ac:dyDescent="0.25">
      <c r="A51" s="37">
        <f>A52+A55</f>
        <v>0</v>
      </c>
      <c r="B51" s="38" t="s">
        <v>318</v>
      </c>
    </row>
    <row r="52" spans="1:239" s="26" customFormat="1" ht="75" x14ac:dyDescent="0.25">
      <c r="A52" s="213">
        <f>A53+A54</f>
        <v>0</v>
      </c>
      <c r="B52" s="214" t="s">
        <v>158</v>
      </c>
    </row>
    <row r="53" spans="1:239" s="19" customFormat="1" ht="12.75" x14ac:dyDescent="0.25">
      <c r="A53" s="215">
        <v>-35</v>
      </c>
      <c r="B53" s="62" t="s">
        <v>159</v>
      </c>
    </row>
    <row r="54" spans="1:239" s="19" customFormat="1" ht="12.75" x14ac:dyDescent="0.25">
      <c r="A54" s="215">
        <v>35</v>
      </c>
      <c r="B54" s="66" t="s">
        <v>319</v>
      </c>
    </row>
    <row r="55" spans="1:239" s="33" customFormat="1" ht="45.75" x14ac:dyDescent="0.25">
      <c r="A55" s="213">
        <f>A56+A57</f>
        <v>0</v>
      </c>
      <c r="B55" s="240" t="s">
        <v>320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</row>
    <row r="56" spans="1:239" s="28" customFormat="1" ht="24" x14ac:dyDescent="0.25">
      <c r="A56" s="85">
        <v>-74.5</v>
      </c>
      <c r="B56" s="86" t="s">
        <v>284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</row>
    <row r="57" spans="1:239" s="33" customFormat="1" x14ac:dyDescent="0.25">
      <c r="A57" s="85">
        <v>74.5</v>
      </c>
      <c r="B57" s="86" t="s">
        <v>285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</row>
    <row r="58" spans="1:239" s="26" customFormat="1" ht="60" x14ac:dyDescent="0.25">
      <c r="A58" s="37">
        <f>A59</f>
        <v>540.5</v>
      </c>
      <c r="B58" s="38" t="s">
        <v>272</v>
      </c>
      <c r="D58" s="67" t="e">
        <f>#REF!+#REF!</f>
        <v>#REF!</v>
      </c>
    </row>
    <row r="59" spans="1:239" s="26" customFormat="1" ht="30" x14ac:dyDescent="0.25">
      <c r="A59" s="234">
        <f>A60+A61</f>
        <v>540.5</v>
      </c>
      <c r="B59" s="214" t="s">
        <v>275</v>
      </c>
    </row>
    <row r="60" spans="1:239" s="26" customFormat="1" ht="27" x14ac:dyDescent="0.25">
      <c r="A60" s="215">
        <f>398.8+48</f>
        <v>446.8</v>
      </c>
      <c r="B60" s="214" t="s">
        <v>276</v>
      </c>
    </row>
    <row r="61" spans="1:239" s="19" customFormat="1" ht="27" x14ac:dyDescent="0.25">
      <c r="A61" s="215">
        <v>93.7</v>
      </c>
      <c r="B61" s="214" t="s">
        <v>277</v>
      </c>
    </row>
    <row r="62" spans="1:239" s="26" customFormat="1" ht="60" x14ac:dyDescent="0.25">
      <c r="A62" s="37">
        <f>A63+A66</f>
        <v>-1235.4000000000001</v>
      </c>
      <c r="B62" s="38" t="s">
        <v>321</v>
      </c>
    </row>
    <row r="63" spans="1:239" s="26" customFormat="1" ht="45" x14ac:dyDescent="0.25">
      <c r="A63" s="213">
        <f>A64+A65</f>
        <v>0</v>
      </c>
      <c r="B63" s="214" t="s">
        <v>165</v>
      </c>
    </row>
    <row r="64" spans="1:239" s="19" customFormat="1" ht="24" x14ac:dyDescent="0.25">
      <c r="A64" s="215">
        <v>-6434</v>
      </c>
      <c r="B64" s="62" t="s">
        <v>166</v>
      </c>
    </row>
    <row r="65" spans="1:239" s="19" customFormat="1" ht="24" x14ac:dyDescent="0.25">
      <c r="A65" s="65">
        <v>6434</v>
      </c>
      <c r="B65" s="66" t="s">
        <v>167</v>
      </c>
    </row>
    <row r="66" spans="1:239" s="19" customFormat="1" ht="26.25" x14ac:dyDescent="0.25">
      <c r="A66" s="234">
        <f>A67+A68</f>
        <v>-1235.4000000000001</v>
      </c>
      <c r="B66" s="202" t="s">
        <v>322</v>
      </c>
    </row>
    <row r="67" spans="1:239" s="26" customFormat="1" ht="27" x14ac:dyDescent="0.25">
      <c r="A67" s="215">
        <v>-1141.7</v>
      </c>
      <c r="B67" s="62" t="s">
        <v>273</v>
      </c>
    </row>
    <row r="68" spans="1:239" s="26" customFormat="1" ht="27" x14ac:dyDescent="0.25">
      <c r="A68" s="65">
        <v>-93.7</v>
      </c>
      <c r="B68" s="66" t="s">
        <v>274</v>
      </c>
    </row>
    <row r="69" spans="1:239" s="26" customFormat="1" ht="45" x14ac:dyDescent="0.25">
      <c r="A69" s="37">
        <f>A70</f>
        <v>0</v>
      </c>
      <c r="B69" s="38" t="s">
        <v>323</v>
      </c>
    </row>
    <row r="70" spans="1:239" s="19" customFormat="1" ht="45" x14ac:dyDescent="0.25">
      <c r="A70" s="221">
        <f>A71+A72</f>
        <v>0</v>
      </c>
      <c r="B70" s="202" t="s">
        <v>324</v>
      </c>
    </row>
    <row r="71" spans="1:239" s="19" customFormat="1" ht="36" x14ac:dyDescent="0.25">
      <c r="A71" s="215">
        <v>-12.5</v>
      </c>
      <c r="B71" s="62" t="s">
        <v>168</v>
      </c>
    </row>
    <row r="72" spans="1:239" s="19" customFormat="1" ht="12.75" x14ac:dyDescent="0.25">
      <c r="A72" s="61">
        <v>12.5</v>
      </c>
      <c r="B72" s="62" t="s">
        <v>169</v>
      </c>
    </row>
    <row r="73" spans="1:239" s="26" customFormat="1" ht="36" customHeight="1" x14ac:dyDescent="0.25">
      <c r="A73" s="122">
        <f>A74+A90+A94</f>
        <v>0</v>
      </c>
      <c r="B73" s="123" t="s">
        <v>9</v>
      </c>
    </row>
    <row r="74" spans="1:239" s="17" customFormat="1" ht="15.75" x14ac:dyDescent="0.2">
      <c r="A74" s="124">
        <f>A75+A78+A81+A84</f>
        <v>0</v>
      </c>
      <c r="B74" s="125" t="s">
        <v>12</v>
      </c>
      <c r="C74" s="25"/>
      <c r="D74" s="45"/>
      <c r="E74" s="25"/>
    </row>
    <row r="75" spans="1:239" s="33" customFormat="1" x14ac:dyDescent="0.25">
      <c r="A75" s="126">
        <f>A76+A77</f>
        <v>0</v>
      </c>
      <c r="B75" s="127" t="s">
        <v>85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</row>
    <row r="76" spans="1:239" s="49" customFormat="1" ht="24" x14ac:dyDescent="0.2">
      <c r="A76" s="128">
        <v>-10</v>
      </c>
      <c r="B76" s="129" t="s">
        <v>84</v>
      </c>
    </row>
    <row r="77" spans="1:239" s="49" customFormat="1" ht="12.75" x14ac:dyDescent="0.2">
      <c r="A77" s="128">
        <v>10</v>
      </c>
      <c r="B77" s="129" t="s">
        <v>21</v>
      </c>
    </row>
    <row r="78" spans="1:239" s="33" customFormat="1" ht="25.5" x14ac:dyDescent="0.25">
      <c r="A78" s="126">
        <f>A79+A80</f>
        <v>0</v>
      </c>
      <c r="B78" s="127" t="s">
        <v>287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</row>
    <row r="79" spans="1:239" s="49" customFormat="1" ht="12.75" x14ac:dyDescent="0.2">
      <c r="A79" s="128">
        <v>-11.4</v>
      </c>
      <c r="B79" s="129" t="s">
        <v>271</v>
      </c>
    </row>
    <row r="80" spans="1:239" s="49" customFormat="1" ht="12.75" x14ac:dyDescent="0.2">
      <c r="A80" s="128">
        <v>11.4</v>
      </c>
      <c r="B80" s="129" t="s">
        <v>21</v>
      </c>
    </row>
    <row r="81" spans="1:239" s="33" customFormat="1" x14ac:dyDescent="0.25">
      <c r="A81" s="126">
        <f>A82+A83</f>
        <v>0</v>
      </c>
      <c r="B81" s="127" t="s">
        <v>164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</row>
    <row r="82" spans="1:239" s="49" customFormat="1" ht="12.75" x14ac:dyDescent="0.2">
      <c r="A82" s="128">
        <v>-98.7</v>
      </c>
      <c r="B82" s="129" t="s">
        <v>162</v>
      </c>
    </row>
    <row r="83" spans="1:239" s="49" customFormat="1" ht="12.75" x14ac:dyDescent="0.2">
      <c r="A83" s="128">
        <v>98.7</v>
      </c>
      <c r="B83" s="129" t="s">
        <v>163</v>
      </c>
    </row>
    <row r="84" spans="1:239" s="33" customFormat="1" ht="38.25" x14ac:dyDescent="0.25">
      <c r="A84" s="126">
        <f>A85+A86+A87+A88+A89</f>
        <v>0</v>
      </c>
      <c r="B84" s="127" t="s">
        <v>328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</row>
    <row r="85" spans="1:239" s="49" customFormat="1" ht="24" x14ac:dyDescent="0.2">
      <c r="A85" s="128">
        <f>-400+(-100)+(-150)</f>
        <v>-650</v>
      </c>
      <c r="B85" s="129" t="s">
        <v>170</v>
      </c>
    </row>
    <row r="86" spans="1:239" s="49" customFormat="1" ht="12.75" x14ac:dyDescent="0.2">
      <c r="A86" s="128">
        <f>400+150</f>
        <v>550</v>
      </c>
      <c r="B86" s="129" t="s">
        <v>162</v>
      </c>
    </row>
    <row r="87" spans="1:239" s="49" customFormat="1" ht="12.75" x14ac:dyDescent="0.2">
      <c r="A87" s="128">
        <v>100</v>
      </c>
      <c r="B87" s="129" t="s">
        <v>148</v>
      </c>
    </row>
    <row r="88" spans="1:239" s="49" customFormat="1" ht="24" x14ac:dyDescent="0.2">
      <c r="A88" s="128">
        <v>-60</v>
      </c>
      <c r="B88" s="129" t="s">
        <v>283</v>
      </c>
    </row>
    <row r="89" spans="1:239" s="49" customFormat="1" ht="12.75" x14ac:dyDescent="0.2">
      <c r="A89" s="128">
        <v>60</v>
      </c>
      <c r="B89" s="129" t="s">
        <v>282</v>
      </c>
    </row>
    <row r="90" spans="1:239" s="17" customFormat="1" ht="15.75" x14ac:dyDescent="0.2">
      <c r="A90" s="39">
        <f>A91</f>
        <v>0</v>
      </c>
      <c r="B90" s="125" t="s">
        <v>13</v>
      </c>
      <c r="C90" s="25"/>
      <c r="D90" s="45"/>
      <c r="E90" s="25"/>
    </row>
    <row r="91" spans="1:239" s="33" customFormat="1" ht="38.25" x14ac:dyDescent="0.25">
      <c r="A91" s="204">
        <f>A92+A93</f>
        <v>0</v>
      </c>
      <c r="B91" s="127" t="s">
        <v>288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</row>
    <row r="92" spans="1:239" s="28" customFormat="1" ht="36" x14ac:dyDescent="0.25">
      <c r="A92" s="85">
        <v>-552</v>
      </c>
      <c r="B92" s="86" t="s">
        <v>289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</row>
    <row r="93" spans="1:239" s="33" customFormat="1" ht="24" x14ac:dyDescent="0.25">
      <c r="A93" s="85">
        <v>552</v>
      </c>
      <c r="B93" s="86" t="s">
        <v>290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</row>
    <row r="94" spans="1:239" s="17" customFormat="1" ht="15.75" x14ac:dyDescent="0.2">
      <c r="A94" s="39">
        <f>A95+A99</f>
        <v>0</v>
      </c>
      <c r="B94" s="203" t="s">
        <v>10</v>
      </c>
      <c r="C94" s="25"/>
      <c r="D94" s="45"/>
      <c r="E94" s="25"/>
    </row>
    <row r="95" spans="1:239" s="33" customFormat="1" x14ac:dyDescent="0.25">
      <c r="A95" s="126">
        <f>A96+A97+A98</f>
        <v>0</v>
      </c>
      <c r="B95" s="127" t="s">
        <v>172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</row>
    <row r="96" spans="1:239" s="28" customFormat="1" ht="12.75" x14ac:dyDescent="0.25">
      <c r="A96" s="85">
        <v>-321.5</v>
      </c>
      <c r="B96" s="86" t="s">
        <v>171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</row>
    <row r="97" spans="1:246" s="33" customFormat="1" ht="36" x14ac:dyDescent="0.25">
      <c r="A97" s="85">
        <f>306.9+137.3</f>
        <v>444.2</v>
      </c>
      <c r="B97" s="86" t="s">
        <v>286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</row>
    <row r="98" spans="1:246" s="33" customFormat="1" ht="24" x14ac:dyDescent="0.25">
      <c r="A98" s="85">
        <f>14.6-137.3</f>
        <v>-122.70000000000002</v>
      </c>
      <c r="B98" s="86" t="s">
        <v>281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</row>
    <row r="99" spans="1:246" s="33" customFormat="1" x14ac:dyDescent="0.25">
      <c r="A99" s="204">
        <f>A100+A101</f>
        <v>0</v>
      </c>
      <c r="B99" s="205" t="s">
        <v>153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</row>
    <row r="100" spans="1:246" s="28" customFormat="1" ht="24" x14ac:dyDescent="0.25">
      <c r="A100" s="85">
        <v>-35</v>
      </c>
      <c r="B100" s="86" t="s">
        <v>329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</row>
    <row r="101" spans="1:246" s="33" customFormat="1" x14ac:dyDescent="0.25">
      <c r="A101" s="85">
        <v>35</v>
      </c>
      <c r="B101" s="86" t="s">
        <v>11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</row>
    <row r="102" spans="1:246" s="15" customFormat="1" ht="15.75" x14ac:dyDescent="0.2">
      <c r="A102" s="40">
        <f>A23+A51+A58+A62+A69+A73</f>
        <v>-1278.9000000000001</v>
      </c>
      <c r="B102" s="84" t="s">
        <v>7</v>
      </c>
    </row>
    <row r="103" spans="1:246" ht="31.5" x14ac:dyDescent="0.2">
      <c r="A103" s="242">
        <f>A104+A105+A106+A107+A108+A109+A110</f>
        <v>4994.9999999999991</v>
      </c>
      <c r="B103" s="243" t="s">
        <v>295</v>
      </c>
      <c r="C103" s="3"/>
    </row>
    <row r="104" spans="1:246" s="249" customFormat="1" ht="60" x14ac:dyDescent="0.2">
      <c r="A104" s="39">
        <v>138.6</v>
      </c>
      <c r="B104" s="244" t="s">
        <v>298</v>
      </c>
      <c r="C104" s="248"/>
      <c r="D104" s="248"/>
      <c r="E104" s="24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</row>
    <row r="105" spans="1:246" s="250" customFormat="1" ht="45" x14ac:dyDescent="0.2">
      <c r="A105" s="39">
        <v>1206.2</v>
      </c>
      <c r="B105" s="244" t="s">
        <v>297</v>
      </c>
      <c r="C105" s="248"/>
      <c r="D105" s="248"/>
      <c r="E105" s="24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</row>
    <row r="106" spans="1:246" s="247" customFormat="1" ht="45" x14ac:dyDescent="0.2">
      <c r="A106" s="39">
        <v>65</v>
      </c>
      <c r="B106" s="245" t="s">
        <v>300</v>
      </c>
      <c r="C106" s="246"/>
    </row>
    <row r="107" spans="1:246" s="250" customFormat="1" ht="60" x14ac:dyDescent="0.2">
      <c r="A107" s="39">
        <v>435.4</v>
      </c>
      <c r="B107" s="244" t="s">
        <v>301</v>
      </c>
      <c r="C107" s="248"/>
      <c r="D107" s="248"/>
      <c r="E107" s="24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</row>
    <row r="108" spans="1:246" ht="60" x14ac:dyDescent="0.2">
      <c r="A108" s="39">
        <v>1017.7</v>
      </c>
      <c r="B108" s="244" t="s">
        <v>299</v>
      </c>
      <c r="C108" s="3"/>
    </row>
    <row r="109" spans="1:246" ht="45" x14ac:dyDescent="0.2">
      <c r="A109" s="39">
        <v>1338.7</v>
      </c>
      <c r="B109" s="244" t="s">
        <v>302</v>
      </c>
      <c r="C109" s="3"/>
      <c r="D109" s="9"/>
    </row>
    <row r="110" spans="1:246" s="253" customFormat="1" ht="45" x14ac:dyDescent="0.2">
      <c r="A110" s="39">
        <v>793.4</v>
      </c>
      <c r="B110" s="74" t="s">
        <v>315</v>
      </c>
      <c r="C110" s="251"/>
      <c r="D110" s="252"/>
    </row>
    <row r="111" spans="1:246" ht="15.75" x14ac:dyDescent="0.2">
      <c r="A111" s="40">
        <f>A103</f>
        <v>4994.9999999999991</v>
      </c>
      <c r="B111" s="84" t="s">
        <v>296</v>
      </c>
      <c r="C111" s="3"/>
    </row>
    <row r="112" spans="1:246" s="19" customFormat="1" ht="30" x14ac:dyDescent="0.25">
      <c r="A112" s="130">
        <f>A113+A114+A115+A116+A117+A118</f>
        <v>-1022</v>
      </c>
      <c r="B112" s="131" t="s">
        <v>20</v>
      </c>
    </row>
    <row r="113" spans="1:4" s="47" customFormat="1" ht="12.75" x14ac:dyDescent="0.25">
      <c r="A113" s="132">
        <f>-9-21.8</f>
        <v>-30.8</v>
      </c>
      <c r="B113" s="133" t="s">
        <v>161</v>
      </c>
    </row>
    <row r="114" spans="1:4" s="47" customFormat="1" ht="12.75" x14ac:dyDescent="0.25">
      <c r="A114" s="132">
        <v>-557.1</v>
      </c>
      <c r="B114" s="133" t="s">
        <v>155</v>
      </c>
    </row>
    <row r="115" spans="1:4" s="47" customFormat="1" ht="12.75" x14ac:dyDescent="0.25">
      <c r="A115" s="132">
        <v>-17.7</v>
      </c>
      <c r="B115" s="133" t="s">
        <v>154</v>
      </c>
    </row>
    <row r="116" spans="1:4" s="47" customFormat="1" ht="12.75" x14ac:dyDescent="0.25">
      <c r="A116" s="132">
        <v>-14.6</v>
      </c>
      <c r="B116" s="133" t="s">
        <v>160</v>
      </c>
    </row>
    <row r="117" spans="1:4" s="47" customFormat="1" ht="12.75" x14ac:dyDescent="0.25">
      <c r="A117" s="132">
        <v>-21.8</v>
      </c>
      <c r="B117" s="133" t="s">
        <v>278</v>
      </c>
    </row>
    <row r="118" spans="1:4" s="47" customFormat="1" ht="12.75" x14ac:dyDescent="0.25">
      <c r="A118" s="132">
        <v>-380</v>
      </c>
      <c r="B118" s="133" t="s">
        <v>279</v>
      </c>
    </row>
    <row r="119" spans="1:4" s="22" customFormat="1" ht="30" x14ac:dyDescent="0.25">
      <c r="A119" s="218">
        <f>A112</f>
        <v>-1022</v>
      </c>
      <c r="B119" s="219" t="s">
        <v>8</v>
      </c>
      <c r="D119" s="48"/>
    </row>
    <row r="120" spans="1:4" s="15" customFormat="1" ht="14.25" x14ac:dyDescent="0.2">
      <c r="A120" s="220">
        <f>A102+A111+A119</f>
        <v>2694.099999999999</v>
      </c>
      <c r="B120" s="217" t="s">
        <v>6</v>
      </c>
      <c r="C120" s="27"/>
    </row>
    <row r="121" spans="1:4" x14ac:dyDescent="0.2">
      <c r="A121" s="41"/>
      <c r="C121" s="3"/>
    </row>
    <row r="122" spans="1:4" ht="12.75" x14ac:dyDescent="0.2">
      <c r="A122" s="11"/>
      <c r="B122" s="12"/>
      <c r="C122" s="3"/>
    </row>
    <row r="123" spans="1:4" ht="15.75" x14ac:dyDescent="0.2">
      <c r="A123" s="269" t="s">
        <v>303</v>
      </c>
      <c r="B123" s="269"/>
      <c r="C123" s="3"/>
    </row>
    <row r="124" spans="1:4" x14ac:dyDescent="0.2">
      <c r="B124" s="20"/>
      <c r="C124" s="3"/>
    </row>
    <row r="125" spans="1:4" s="15" customFormat="1" x14ac:dyDescent="0.2">
      <c r="A125" s="254" t="s">
        <v>2</v>
      </c>
      <c r="B125" s="34"/>
      <c r="C125" s="27"/>
    </row>
    <row r="126" spans="1:4" s="15" customFormat="1" x14ac:dyDescent="0.2">
      <c r="A126" s="255">
        <f>A127</f>
        <v>8756.9</v>
      </c>
      <c r="B126" s="256" t="s">
        <v>304</v>
      </c>
    </row>
    <row r="127" spans="1:4" s="15" customFormat="1" ht="12.75" x14ac:dyDescent="0.2">
      <c r="A127" s="257">
        <v>8756.9</v>
      </c>
      <c r="B127" s="258" t="s">
        <v>305</v>
      </c>
    </row>
    <row r="128" spans="1:4" x14ac:dyDescent="0.2">
      <c r="A128" s="255">
        <f>A129</f>
        <v>-12473</v>
      </c>
      <c r="B128" s="259" t="s">
        <v>306</v>
      </c>
      <c r="C128" s="5"/>
    </row>
    <row r="129" spans="1:3" ht="12.75" x14ac:dyDescent="0.2">
      <c r="A129" s="257">
        <f>-12473</f>
        <v>-12473</v>
      </c>
      <c r="B129" s="258" t="s">
        <v>313</v>
      </c>
      <c r="C129" s="5"/>
    </row>
    <row r="130" spans="1:3" s="15" customFormat="1" ht="28.5" x14ac:dyDescent="0.2">
      <c r="A130" s="239">
        <f>A126+A128</f>
        <v>-3716.1000000000004</v>
      </c>
      <c r="B130" s="217" t="s">
        <v>307</v>
      </c>
    </row>
    <row r="131" spans="1:3" ht="12.75" x14ac:dyDescent="0.2">
      <c r="A131" s="11"/>
      <c r="B131" s="12"/>
      <c r="C131" s="3"/>
    </row>
    <row r="132" spans="1:3" ht="43.15" customHeight="1" x14ac:dyDescent="0.2">
      <c r="A132" s="270" t="s">
        <v>314</v>
      </c>
      <c r="B132" s="270"/>
      <c r="C132" s="3"/>
    </row>
    <row r="133" spans="1:3" x14ac:dyDescent="0.2">
      <c r="A133" s="5"/>
      <c r="B133" s="20"/>
      <c r="C133" s="3"/>
    </row>
  </sheetData>
  <mergeCells count="9">
    <mergeCell ref="A22:B22"/>
    <mergeCell ref="A123:B123"/>
    <mergeCell ref="A132:B132"/>
    <mergeCell ref="A1:B1"/>
    <mergeCell ref="A2:B2"/>
    <mergeCell ref="A3:B3"/>
    <mergeCell ref="A4:B4"/>
    <mergeCell ref="A5:B5"/>
    <mergeCell ref="A7:B7"/>
  </mergeCells>
  <pageMargins left="0.59055118110236227" right="0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1" sqref="B1:C1"/>
    </sheetView>
  </sheetViews>
  <sheetFormatPr defaultRowHeight="15" x14ac:dyDescent="0.2"/>
  <cols>
    <col min="1" max="1" width="10.7109375" style="5" customWidth="1"/>
    <col min="2" max="2" width="10.42578125" style="13" customWidth="1"/>
    <col min="3" max="3" width="87" style="10" customWidth="1"/>
    <col min="4" max="4" width="11.28515625" style="5" customWidth="1"/>
    <col min="5" max="5" width="10.28515625" style="5" customWidth="1"/>
    <col min="6" max="6" width="30.7109375" style="5" customWidth="1"/>
    <col min="7" max="8" width="15.42578125" style="5" customWidth="1"/>
    <col min="9" max="199" width="8.85546875" style="5"/>
    <col min="200" max="200" width="11.28515625" style="5" customWidth="1"/>
    <col min="201" max="201" width="87.85546875" style="5" customWidth="1"/>
    <col min="202" max="202" width="12" style="5" customWidth="1"/>
    <col min="203" max="203" width="9.42578125" style="5" customWidth="1"/>
    <col min="204" max="204" width="6" style="5" customWidth="1"/>
    <col min="205" max="205" width="8.85546875" style="5"/>
    <col min="206" max="206" width="33" style="5" customWidth="1"/>
    <col min="207" max="455" width="8.85546875" style="5"/>
    <col min="456" max="456" width="11.28515625" style="5" customWidth="1"/>
    <col min="457" max="457" width="87.85546875" style="5" customWidth="1"/>
    <col min="458" max="458" width="12" style="5" customWidth="1"/>
    <col min="459" max="459" width="9.42578125" style="5" customWidth="1"/>
    <col min="460" max="460" width="6" style="5" customWidth="1"/>
    <col min="461" max="461" width="8.85546875" style="5"/>
    <col min="462" max="462" width="33" style="5" customWidth="1"/>
    <col min="463" max="711" width="8.85546875" style="5"/>
    <col min="712" max="712" width="11.28515625" style="5" customWidth="1"/>
    <col min="713" max="713" width="87.85546875" style="5" customWidth="1"/>
    <col min="714" max="714" width="12" style="5" customWidth="1"/>
    <col min="715" max="715" width="9.42578125" style="5" customWidth="1"/>
    <col min="716" max="716" width="6" style="5" customWidth="1"/>
    <col min="717" max="717" width="8.85546875" style="5"/>
    <col min="718" max="718" width="33" style="5" customWidth="1"/>
    <col min="719" max="967" width="8.85546875" style="5"/>
    <col min="968" max="968" width="11.28515625" style="5" customWidth="1"/>
    <col min="969" max="969" width="87.85546875" style="5" customWidth="1"/>
    <col min="970" max="970" width="12" style="5" customWidth="1"/>
    <col min="971" max="971" width="9.42578125" style="5" customWidth="1"/>
    <col min="972" max="972" width="6" style="5" customWidth="1"/>
    <col min="973" max="973" width="8.85546875" style="5"/>
    <col min="974" max="974" width="33" style="5" customWidth="1"/>
    <col min="975" max="1223" width="8.85546875" style="5"/>
    <col min="1224" max="1224" width="11.28515625" style="5" customWidth="1"/>
    <col min="1225" max="1225" width="87.85546875" style="5" customWidth="1"/>
    <col min="1226" max="1226" width="12" style="5" customWidth="1"/>
    <col min="1227" max="1227" width="9.42578125" style="5" customWidth="1"/>
    <col min="1228" max="1228" width="6" style="5" customWidth="1"/>
    <col min="1229" max="1229" width="8.85546875" style="5"/>
    <col min="1230" max="1230" width="33" style="5" customWidth="1"/>
    <col min="1231" max="1479" width="8.85546875" style="5"/>
    <col min="1480" max="1480" width="11.28515625" style="5" customWidth="1"/>
    <col min="1481" max="1481" width="87.85546875" style="5" customWidth="1"/>
    <col min="1482" max="1482" width="12" style="5" customWidth="1"/>
    <col min="1483" max="1483" width="9.42578125" style="5" customWidth="1"/>
    <col min="1484" max="1484" width="6" style="5" customWidth="1"/>
    <col min="1485" max="1485" width="8.85546875" style="5"/>
    <col min="1486" max="1486" width="33" style="5" customWidth="1"/>
    <col min="1487" max="1735" width="8.85546875" style="5"/>
    <col min="1736" max="1736" width="11.28515625" style="5" customWidth="1"/>
    <col min="1737" max="1737" width="87.85546875" style="5" customWidth="1"/>
    <col min="1738" max="1738" width="12" style="5" customWidth="1"/>
    <col min="1739" max="1739" width="9.42578125" style="5" customWidth="1"/>
    <col min="1740" max="1740" width="6" style="5" customWidth="1"/>
    <col min="1741" max="1741" width="8.85546875" style="5"/>
    <col min="1742" max="1742" width="33" style="5" customWidth="1"/>
    <col min="1743" max="1991" width="8.85546875" style="5"/>
    <col min="1992" max="1992" width="11.28515625" style="5" customWidth="1"/>
    <col min="1993" max="1993" width="87.85546875" style="5" customWidth="1"/>
    <col min="1994" max="1994" width="12" style="5" customWidth="1"/>
    <col min="1995" max="1995" width="9.42578125" style="5" customWidth="1"/>
    <col min="1996" max="1996" width="6" style="5" customWidth="1"/>
    <col min="1997" max="1997" width="8.85546875" style="5"/>
    <col min="1998" max="1998" width="33" style="5" customWidth="1"/>
    <col min="1999" max="2247" width="8.85546875" style="5"/>
    <col min="2248" max="2248" width="11.28515625" style="5" customWidth="1"/>
    <col min="2249" max="2249" width="87.85546875" style="5" customWidth="1"/>
    <col min="2250" max="2250" width="12" style="5" customWidth="1"/>
    <col min="2251" max="2251" width="9.42578125" style="5" customWidth="1"/>
    <col min="2252" max="2252" width="6" style="5" customWidth="1"/>
    <col min="2253" max="2253" width="8.85546875" style="5"/>
    <col min="2254" max="2254" width="33" style="5" customWidth="1"/>
    <col min="2255" max="2503" width="8.85546875" style="5"/>
    <col min="2504" max="2504" width="11.28515625" style="5" customWidth="1"/>
    <col min="2505" max="2505" width="87.85546875" style="5" customWidth="1"/>
    <col min="2506" max="2506" width="12" style="5" customWidth="1"/>
    <col min="2507" max="2507" width="9.42578125" style="5" customWidth="1"/>
    <col min="2508" max="2508" width="6" style="5" customWidth="1"/>
    <col min="2509" max="2509" width="8.85546875" style="5"/>
    <col min="2510" max="2510" width="33" style="5" customWidth="1"/>
    <col min="2511" max="2759" width="8.85546875" style="5"/>
    <col min="2760" max="2760" width="11.28515625" style="5" customWidth="1"/>
    <col min="2761" max="2761" width="87.85546875" style="5" customWidth="1"/>
    <col min="2762" max="2762" width="12" style="5" customWidth="1"/>
    <col min="2763" max="2763" width="9.42578125" style="5" customWidth="1"/>
    <col min="2764" max="2764" width="6" style="5" customWidth="1"/>
    <col min="2765" max="2765" width="8.85546875" style="5"/>
    <col min="2766" max="2766" width="33" style="5" customWidth="1"/>
    <col min="2767" max="3015" width="8.85546875" style="5"/>
    <col min="3016" max="3016" width="11.28515625" style="5" customWidth="1"/>
    <col min="3017" max="3017" width="87.85546875" style="5" customWidth="1"/>
    <col min="3018" max="3018" width="12" style="5" customWidth="1"/>
    <col min="3019" max="3019" width="9.42578125" style="5" customWidth="1"/>
    <col min="3020" max="3020" width="6" style="5" customWidth="1"/>
    <col min="3021" max="3021" width="8.85546875" style="5"/>
    <col min="3022" max="3022" width="33" style="5" customWidth="1"/>
    <col min="3023" max="3271" width="8.85546875" style="5"/>
    <col min="3272" max="3272" width="11.28515625" style="5" customWidth="1"/>
    <col min="3273" max="3273" width="87.85546875" style="5" customWidth="1"/>
    <col min="3274" max="3274" width="12" style="5" customWidth="1"/>
    <col min="3275" max="3275" width="9.42578125" style="5" customWidth="1"/>
    <col min="3276" max="3276" width="6" style="5" customWidth="1"/>
    <col min="3277" max="3277" width="8.85546875" style="5"/>
    <col min="3278" max="3278" width="33" style="5" customWidth="1"/>
    <col min="3279" max="3527" width="8.85546875" style="5"/>
    <col min="3528" max="3528" width="11.28515625" style="5" customWidth="1"/>
    <col min="3529" max="3529" width="87.85546875" style="5" customWidth="1"/>
    <col min="3530" max="3530" width="12" style="5" customWidth="1"/>
    <col min="3531" max="3531" width="9.42578125" style="5" customWidth="1"/>
    <col min="3532" max="3532" width="6" style="5" customWidth="1"/>
    <col min="3533" max="3533" width="8.85546875" style="5"/>
    <col min="3534" max="3534" width="33" style="5" customWidth="1"/>
    <col min="3535" max="3783" width="8.85546875" style="5"/>
    <col min="3784" max="3784" width="11.28515625" style="5" customWidth="1"/>
    <col min="3785" max="3785" width="87.85546875" style="5" customWidth="1"/>
    <col min="3786" max="3786" width="12" style="5" customWidth="1"/>
    <col min="3787" max="3787" width="9.42578125" style="5" customWidth="1"/>
    <col min="3788" max="3788" width="6" style="5" customWidth="1"/>
    <col min="3789" max="3789" width="8.85546875" style="5"/>
    <col min="3790" max="3790" width="33" style="5" customWidth="1"/>
    <col min="3791" max="4039" width="8.85546875" style="5"/>
    <col min="4040" max="4040" width="11.28515625" style="5" customWidth="1"/>
    <col min="4041" max="4041" width="87.85546875" style="5" customWidth="1"/>
    <col min="4042" max="4042" width="12" style="5" customWidth="1"/>
    <col min="4043" max="4043" width="9.42578125" style="5" customWidth="1"/>
    <col min="4044" max="4044" width="6" style="5" customWidth="1"/>
    <col min="4045" max="4045" width="8.85546875" style="5"/>
    <col min="4046" max="4046" width="33" style="5" customWidth="1"/>
    <col min="4047" max="4295" width="8.85546875" style="5"/>
    <col min="4296" max="4296" width="11.28515625" style="5" customWidth="1"/>
    <col min="4297" max="4297" width="87.85546875" style="5" customWidth="1"/>
    <col min="4298" max="4298" width="12" style="5" customWidth="1"/>
    <col min="4299" max="4299" width="9.42578125" style="5" customWidth="1"/>
    <col min="4300" max="4300" width="6" style="5" customWidth="1"/>
    <col min="4301" max="4301" width="8.85546875" style="5"/>
    <col min="4302" max="4302" width="33" style="5" customWidth="1"/>
    <col min="4303" max="4551" width="8.85546875" style="5"/>
    <col min="4552" max="4552" width="11.28515625" style="5" customWidth="1"/>
    <col min="4553" max="4553" width="87.85546875" style="5" customWidth="1"/>
    <col min="4554" max="4554" width="12" style="5" customWidth="1"/>
    <col min="4555" max="4555" width="9.42578125" style="5" customWidth="1"/>
    <col min="4556" max="4556" width="6" style="5" customWidth="1"/>
    <col min="4557" max="4557" width="8.85546875" style="5"/>
    <col min="4558" max="4558" width="33" style="5" customWidth="1"/>
    <col min="4559" max="4807" width="8.85546875" style="5"/>
    <col min="4808" max="4808" width="11.28515625" style="5" customWidth="1"/>
    <col min="4809" max="4809" width="87.85546875" style="5" customWidth="1"/>
    <col min="4810" max="4810" width="12" style="5" customWidth="1"/>
    <col min="4811" max="4811" width="9.42578125" style="5" customWidth="1"/>
    <col min="4812" max="4812" width="6" style="5" customWidth="1"/>
    <col min="4813" max="4813" width="8.85546875" style="5"/>
    <col min="4814" max="4814" width="33" style="5" customWidth="1"/>
    <col min="4815" max="5063" width="8.85546875" style="5"/>
    <col min="5064" max="5064" width="11.28515625" style="5" customWidth="1"/>
    <col min="5065" max="5065" width="87.85546875" style="5" customWidth="1"/>
    <col min="5066" max="5066" width="12" style="5" customWidth="1"/>
    <col min="5067" max="5067" width="9.42578125" style="5" customWidth="1"/>
    <col min="5068" max="5068" width="6" style="5" customWidth="1"/>
    <col min="5069" max="5069" width="8.85546875" style="5"/>
    <col min="5070" max="5070" width="33" style="5" customWidth="1"/>
    <col min="5071" max="5319" width="8.85546875" style="5"/>
    <col min="5320" max="5320" width="11.28515625" style="5" customWidth="1"/>
    <col min="5321" max="5321" width="87.85546875" style="5" customWidth="1"/>
    <col min="5322" max="5322" width="12" style="5" customWidth="1"/>
    <col min="5323" max="5323" width="9.42578125" style="5" customWidth="1"/>
    <col min="5324" max="5324" width="6" style="5" customWidth="1"/>
    <col min="5325" max="5325" width="8.85546875" style="5"/>
    <col min="5326" max="5326" width="33" style="5" customWidth="1"/>
    <col min="5327" max="5575" width="8.85546875" style="5"/>
    <col min="5576" max="5576" width="11.28515625" style="5" customWidth="1"/>
    <col min="5577" max="5577" width="87.85546875" style="5" customWidth="1"/>
    <col min="5578" max="5578" width="12" style="5" customWidth="1"/>
    <col min="5579" max="5579" width="9.42578125" style="5" customWidth="1"/>
    <col min="5580" max="5580" width="6" style="5" customWidth="1"/>
    <col min="5581" max="5581" width="8.85546875" style="5"/>
    <col min="5582" max="5582" width="33" style="5" customWidth="1"/>
    <col min="5583" max="5831" width="8.85546875" style="5"/>
    <col min="5832" max="5832" width="11.28515625" style="5" customWidth="1"/>
    <col min="5833" max="5833" width="87.85546875" style="5" customWidth="1"/>
    <col min="5834" max="5834" width="12" style="5" customWidth="1"/>
    <col min="5835" max="5835" width="9.42578125" style="5" customWidth="1"/>
    <col min="5836" max="5836" width="6" style="5" customWidth="1"/>
    <col min="5837" max="5837" width="8.85546875" style="5"/>
    <col min="5838" max="5838" width="33" style="5" customWidth="1"/>
    <col min="5839" max="6087" width="8.85546875" style="5"/>
    <col min="6088" max="6088" width="11.28515625" style="5" customWidth="1"/>
    <col min="6089" max="6089" width="87.85546875" style="5" customWidth="1"/>
    <col min="6090" max="6090" width="12" style="5" customWidth="1"/>
    <col min="6091" max="6091" width="9.42578125" style="5" customWidth="1"/>
    <col min="6092" max="6092" width="6" style="5" customWidth="1"/>
    <col min="6093" max="6093" width="8.85546875" style="5"/>
    <col min="6094" max="6094" width="33" style="5" customWidth="1"/>
    <col min="6095" max="6343" width="8.85546875" style="5"/>
    <col min="6344" max="6344" width="11.28515625" style="5" customWidth="1"/>
    <col min="6345" max="6345" width="87.85546875" style="5" customWidth="1"/>
    <col min="6346" max="6346" width="12" style="5" customWidth="1"/>
    <col min="6347" max="6347" width="9.42578125" style="5" customWidth="1"/>
    <col min="6348" max="6348" width="6" style="5" customWidth="1"/>
    <col min="6349" max="6349" width="8.85546875" style="5"/>
    <col min="6350" max="6350" width="33" style="5" customWidth="1"/>
    <col min="6351" max="6599" width="8.85546875" style="5"/>
    <col min="6600" max="6600" width="11.28515625" style="5" customWidth="1"/>
    <col min="6601" max="6601" width="87.85546875" style="5" customWidth="1"/>
    <col min="6602" max="6602" width="12" style="5" customWidth="1"/>
    <col min="6603" max="6603" width="9.42578125" style="5" customWidth="1"/>
    <col min="6604" max="6604" width="6" style="5" customWidth="1"/>
    <col min="6605" max="6605" width="8.85546875" style="5"/>
    <col min="6606" max="6606" width="33" style="5" customWidth="1"/>
    <col min="6607" max="6855" width="8.85546875" style="5"/>
    <col min="6856" max="6856" width="11.28515625" style="5" customWidth="1"/>
    <col min="6857" max="6857" width="87.85546875" style="5" customWidth="1"/>
    <col min="6858" max="6858" width="12" style="5" customWidth="1"/>
    <col min="6859" max="6859" width="9.42578125" style="5" customWidth="1"/>
    <col min="6860" max="6860" width="6" style="5" customWidth="1"/>
    <col min="6861" max="6861" width="8.85546875" style="5"/>
    <col min="6862" max="6862" width="33" style="5" customWidth="1"/>
    <col min="6863" max="7111" width="8.85546875" style="5"/>
    <col min="7112" max="7112" width="11.28515625" style="5" customWidth="1"/>
    <col min="7113" max="7113" width="87.85546875" style="5" customWidth="1"/>
    <col min="7114" max="7114" width="12" style="5" customWidth="1"/>
    <col min="7115" max="7115" width="9.42578125" style="5" customWidth="1"/>
    <col min="7116" max="7116" width="6" style="5" customWidth="1"/>
    <col min="7117" max="7117" width="8.85546875" style="5"/>
    <col min="7118" max="7118" width="33" style="5" customWidth="1"/>
    <col min="7119" max="7367" width="8.85546875" style="5"/>
    <col min="7368" max="7368" width="11.28515625" style="5" customWidth="1"/>
    <col min="7369" max="7369" width="87.85546875" style="5" customWidth="1"/>
    <col min="7370" max="7370" width="12" style="5" customWidth="1"/>
    <col min="7371" max="7371" width="9.42578125" style="5" customWidth="1"/>
    <col min="7372" max="7372" width="6" style="5" customWidth="1"/>
    <col min="7373" max="7373" width="8.85546875" style="5"/>
    <col min="7374" max="7374" width="33" style="5" customWidth="1"/>
    <col min="7375" max="7623" width="8.85546875" style="5"/>
    <col min="7624" max="7624" width="11.28515625" style="5" customWidth="1"/>
    <col min="7625" max="7625" width="87.85546875" style="5" customWidth="1"/>
    <col min="7626" max="7626" width="12" style="5" customWidth="1"/>
    <col min="7627" max="7627" width="9.42578125" style="5" customWidth="1"/>
    <col min="7628" max="7628" width="6" style="5" customWidth="1"/>
    <col min="7629" max="7629" width="8.85546875" style="5"/>
    <col min="7630" max="7630" width="33" style="5" customWidth="1"/>
    <col min="7631" max="7879" width="8.85546875" style="5"/>
    <col min="7880" max="7880" width="11.28515625" style="5" customWidth="1"/>
    <col min="7881" max="7881" width="87.85546875" style="5" customWidth="1"/>
    <col min="7882" max="7882" width="12" style="5" customWidth="1"/>
    <col min="7883" max="7883" width="9.42578125" style="5" customWidth="1"/>
    <col min="7884" max="7884" width="6" style="5" customWidth="1"/>
    <col min="7885" max="7885" width="8.85546875" style="5"/>
    <col min="7886" max="7886" width="33" style="5" customWidth="1"/>
    <col min="7887" max="8135" width="8.85546875" style="5"/>
    <col min="8136" max="8136" width="11.28515625" style="5" customWidth="1"/>
    <col min="8137" max="8137" width="87.85546875" style="5" customWidth="1"/>
    <col min="8138" max="8138" width="12" style="5" customWidth="1"/>
    <col min="8139" max="8139" width="9.42578125" style="5" customWidth="1"/>
    <col min="8140" max="8140" width="6" style="5" customWidth="1"/>
    <col min="8141" max="8141" width="8.85546875" style="5"/>
    <col min="8142" max="8142" width="33" style="5" customWidth="1"/>
    <col min="8143" max="8391" width="8.85546875" style="5"/>
    <col min="8392" max="8392" width="11.28515625" style="5" customWidth="1"/>
    <col min="8393" max="8393" width="87.85546875" style="5" customWidth="1"/>
    <col min="8394" max="8394" width="12" style="5" customWidth="1"/>
    <col min="8395" max="8395" width="9.42578125" style="5" customWidth="1"/>
    <col min="8396" max="8396" width="6" style="5" customWidth="1"/>
    <col min="8397" max="8397" width="8.85546875" style="5"/>
    <col min="8398" max="8398" width="33" style="5" customWidth="1"/>
    <col min="8399" max="8647" width="8.85546875" style="5"/>
    <col min="8648" max="8648" width="11.28515625" style="5" customWidth="1"/>
    <col min="8649" max="8649" width="87.85546875" style="5" customWidth="1"/>
    <col min="8650" max="8650" width="12" style="5" customWidth="1"/>
    <col min="8651" max="8651" width="9.42578125" style="5" customWidth="1"/>
    <col min="8652" max="8652" width="6" style="5" customWidth="1"/>
    <col min="8653" max="8653" width="8.85546875" style="5"/>
    <col min="8654" max="8654" width="33" style="5" customWidth="1"/>
    <col min="8655" max="8903" width="8.85546875" style="5"/>
    <col min="8904" max="8904" width="11.28515625" style="5" customWidth="1"/>
    <col min="8905" max="8905" width="87.85546875" style="5" customWidth="1"/>
    <col min="8906" max="8906" width="12" style="5" customWidth="1"/>
    <col min="8907" max="8907" width="9.42578125" style="5" customWidth="1"/>
    <col min="8908" max="8908" width="6" style="5" customWidth="1"/>
    <col min="8909" max="8909" width="8.85546875" style="5"/>
    <col min="8910" max="8910" width="33" style="5" customWidth="1"/>
    <col min="8911" max="9159" width="8.85546875" style="5"/>
    <col min="9160" max="9160" width="11.28515625" style="5" customWidth="1"/>
    <col min="9161" max="9161" width="87.85546875" style="5" customWidth="1"/>
    <col min="9162" max="9162" width="12" style="5" customWidth="1"/>
    <col min="9163" max="9163" width="9.42578125" style="5" customWidth="1"/>
    <col min="9164" max="9164" width="6" style="5" customWidth="1"/>
    <col min="9165" max="9165" width="8.85546875" style="5"/>
    <col min="9166" max="9166" width="33" style="5" customWidth="1"/>
    <col min="9167" max="9415" width="8.85546875" style="5"/>
    <col min="9416" max="9416" width="11.28515625" style="5" customWidth="1"/>
    <col min="9417" max="9417" width="87.85546875" style="5" customWidth="1"/>
    <col min="9418" max="9418" width="12" style="5" customWidth="1"/>
    <col min="9419" max="9419" width="9.42578125" style="5" customWidth="1"/>
    <col min="9420" max="9420" width="6" style="5" customWidth="1"/>
    <col min="9421" max="9421" width="8.85546875" style="5"/>
    <col min="9422" max="9422" width="33" style="5" customWidth="1"/>
    <col min="9423" max="9671" width="8.85546875" style="5"/>
    <col min="9672" max="9672" width="11.28515625" style="5" customWidth="1"/>
    <col min="9673" max="9673" width="87.85546875" style="5" customWidth="1"/>
    <col min="9674" max="9674" width="12" style="5" customWidth="1"/>
    <col min="9675" max="9675" width="9.42578125" style="5" customWidth="1"/>
    <col min="9676" max="9676" width="6" style="5" customWidth="1"/>
    <col min="9677" max="9677" width="8.85546875" style="5"/>
    <col min="9678" max="9678" width="33" style="5" customWidth="1"/>
    <col min="9679" max="9927" width="8.85546875" style="5"/>
    <col min="9928" max="9928" width="11.28515625" style="5" customWidth="1"/>
    <col min="9929" max="9929" width="87.85546875" style="5" customWidth="1"/>
    <col min="9930" max="9930" width="12" style="5" customWidth="1"/>
    <col min="9931" max="9931" width="9.42578125" style="5" customWidth="1"/>
    <col min="9932" max="9932" width="6" style="5" customWidth="1"/>
    <col min="9933" max="9933" width="8.85546875" style="5"/>
    <col min="9934" max="9934" width="33" style="5" customWidth="1"/>
    <col min="9935" max="10183" width="8.85546875" style="5"/>
    <col min="10184" max="10184" width="11.28515625" style="5" customWidth="1"/>
    <col min="10185" max="10185" width="87.85546875" style="5" customWidth="1"/>
    <col min="10186" max="10186" width="12" style="5" customWidth="1"/>
    <col min="10187" max="10187" width="9.42578125" style="5" customWidth="1"/>
    <col min="10188" max="10188" width="6" style="5" customWidth="1"/>
    <col min="10189" max="10189" width="8.85546875" style="5"/>
    <col min="10190" max="10190" width="33" style="5" customWidth="1"/>
    <col min="10191" max="10439" width="8.85546875" style="5"/>
    <col min="10440" max="10440" width="11.28515625" style="5" customWidth="1"/>
    <col min="10441" max="10441" width="87.85546875" style="5" customWidth="1"/>
    <col min="10442" max="10442" width="12" style="5" customWidth="1"/>
    <col min="10443" max="10443" width="9.42578125" style="5" customWidth="1"/>
    <col min="10444" max="10444" width="6" style="5" customWidth="1"/>
    <col min="10445" max="10445" width="8.85546875" style="5"/>
    <col min="10446" max="10446" width="33" style="5" customWidth="1"/>
    <col min="10447" max="10695" width="8.85546875" style="5"/>
    <col min="10696" max="10696" width="11.28515625" style="5" customWidth="1"/>
    <col min="10697" max="10697" width="87.85546875" style="5" customWidth="1"/>
    <col min="10698" max="10698" width="12" style="5" customWidth="1"/>
    <col min="10699" max="10699" width="9.42578125" style="5" customWidth="1"/>
    <col min="10700" max="10700" width="6" style="5" customWidth="1"/>
    <col min="10701" max="10701" width="8.85546875" style="5"/>
    <col min="10702" max="10702" width="33" style="5" customWidth="1"/>
    <col min="10703" max="10951" width="8.85546875" style="5"/>
    <col min="10952" max="10952" width="11.28515625" style="5" customWidth="1"/>
    <col min="10953" max="10953" width="87.85546875" style="5" customWidth="1"/>
    <col min="10954" max="10954" width="12" style="5" customWidth="1"/>
    <col min="10955" max="10955" width="9.42578125" style="5" customWidth="1"/>
    <col min="10956" max="10956" width="6" style="5" customWidth="1"/>
    <col min="10957" max="10957" width="8.85546875" style="5"/>
    <col min="10958" max="10958" width="33" style="5" customWidth="1"/>
    <col min="10959" max="11207" width="8.85546875" style="5"/>
    <col min="11208" max="11208" width="11.28515625" style="5" customWidth="1"/>
    <col min="11209" max="11209" width="87.85546875" style="5" customWidth="1"/>
    <col min="11210" max="11210" width="12" style="5" customWidth="1"/>
    <col min="11211" max="11211" width="9.42578125" style="5" customWidth="1"/>
    <col min="11212" max="11212" width="6" style="5" customWidth="1"/>
    <col min="11213" max="11213" width="8.85546875" style="5"/>
    <col min="11214" max="11214" width="33" style="5" customWidth="1"/>
    <col min="11215" max="11463" width="8.85546875" style="5"/>
    <col min="11464" max="11464" width="11.28515625" style="5" customWidth="1"/>
    <col min="11465" max="11465" width="87.85546875" style="5" customWidth="1"/>
    <col min="11466" max="11466" width="12" style="5" customWidth="1"/>
    <col min="11467" max="11467" width="9.42578125" style="5" customWidth="1"/>
    <col min="11468" max="11468" width="6" style="5" customWidth="1"/>
    <col min="11469" max="11469" width="8.85546875" style="5"/>
    <col min="11470" max="11470" width="33" style="5" customWidth="1"/>
    <col min="11471" max="11719" width="8.85546875" style="5"/>
    <col min="11720" max="11720" width="11.28515625" style="5" customWidth="1"/>
    <col min="11721" max="11721" width="87.85546875" style="5" customWidth="1"/>
    <col min="11722" max="11722" width="12" style="5" customWidth="1"/>
    <col min="11723" max="11723" width="9.42578125" style="5" customWidth="1"/>
    <col min="11724" max="11724" width="6" style="5" customWidth="1"/>
    <col min="11725" max="11725" width="8.85546875" style="5"/>
    <col min="11726" max="11726" width="33" style="5" customWidth="1"/>
    <col min="11727" max="11975" width="8.85546875" style="5"/>
    <col min="11976" max="11976" width="11.28515625" style="5" customWidth="1"/>
    <col min="11977" max="11977" width="87.85546875" style="5" customWidth="1"/>
    <col min="11978" max="11978" width="12" style="5" customWidth="1"/>
    <col min="11979" max="11979" width="9.42578125" style="5" customWidth="1"/>
    <col min="11980" max="11980" width="6" style="5" customWidth="1"/>
    <col min="11981" max="11981" width="8.85546875" style="5"/>
    <col min="11982" max="11982" width="33" style="5" customWidth="1"/>
    <col min="11983" max="12231" width="8.85546875" style="5"/>
    <col min="12232" max="12232" width="11.28515625" style="5" customWidth="1"/>
    <col min="12233" max="12233" width="87.85546875" style="5" customWidth="1"/>
    <col min="12234" max="12234" width="12" style="5" customWidth="1"/>
    <col min="12235" max="12235" width="9.42578125" style="5" customWidth="1"/>
    <col min="12236" max="12236" width="6" style="5" customWidth="1"/>
    <col min="12237" max="12237" width="8.85546875" style="5"/>
    <col min="12238" max="12238" width="33" style="5" customWidth="1"/>
    <col min="12239" max="12487" width="8.85546875" style="5"/>
    <col min="12488" max="12488" width="11.28515625" style="5" customWidth="1"/>
    <col min="12489" max="12489" width="87.85546875" style="5" customWidth="1"/>
    <col min="12490" max="12490" width="12" style="5" customWidth="1"/>
    <col min="12491" max="12491" width="9.42578125" style="5" customWidth="1"/>
    <col min="12492" max="12492" width="6" style="5" customWidth="1"/>
    <col min="12493" max="12493" width="8.85546875" style="5"/>
    <col min="12494" max="12494" width="33" style="5" customWidth="1"/>
    <col min="12495" max="12743" width="8.85546875" style="5"/>
    <col min="12744" max="12744" width="11.28515625" style="5" customWidth="1"/>
    <col min="12745" max="12745" width="87.85546875" style="5" customWidth="1"/>
    <col min="12746" max="12746" width="12" style="5" customWidth="1"/>
    <col min="12747" max="12747" width="9.42578125" style="5" customWidth="1"/>
    <col min="12748" max="12748" width="6" style="5" customWidth="1"/>
    <col min="12749" max="12749" width="8.85546875" style="5"/>
    <col min="12750" max="12750" width="33" style="5" customWidth="1"/>
    <col min="12751" max="12999" width="8.85546875" style="5"/>
    <col min="13000" max="13000" width="11.28515625" style="5" customWidth="1"/>
    <col min="13001" max="13001" width="87.85546875" style="5" customWidth="1"/>
    <col min="13002" max="13002" width="12" style="5" customWidth="1"/>
    <col min="13003" max="13003" width="9.42578125" style="5" customWidth="1"/>
    <col min="13004" max="13004" width="6" style="5" customWidth="1"/>
    <col min="13005" max="13005" width="8.85546875" style="5"/>
    <col min="13006" max="13006" width="33" style="5" customWidth="1"/>
    <col min="13007" max="13255" width="8.85546875" style="5"/>
    <col min="13256" max="13256" width="11.28515625" style="5" customWidth="1"/>
    <col min="13257" max="13257" width="87.85546875" style="5" customWidth="1"/>
    <col min="13258" max="13258" width="12" style="5" customWidth="1"/>
    <col min="13259" max="13259" width="9.42578125" style="5" customWidth="1"/>
    <col min="13260" max="13260" width="6" style="5" customWidth="1"/>
    <col min="13261" max="13261" width="8.85546875" style="5"/>
    <col min="13262" max="13262" width="33" style="5" customWidth="1"/>
    <col min="13263" max="13511" width="8.85546875" style="5"/>
    <col min="13512" max="13512" width="11.28515625" style="5" customWidth="1"/>
    <col min="13513" max="13513" width="87.85546875" style="5" customWidth="1"/>
    <col min="13514" max="13514" width="12" style="5" customWidth="1"/>
    <col min="13515" max="13515" width="9.42578125" style="5" customWidth="1"/>
    <col min="13516" max="13516" width="6" style="5" customWidth="1"/>
    <col min="13517" max="13517" width="8.85546875" style="5"/>
    <col min="13518" max="13518" width="33" style="5" customWidth="1"/>
    <col min="13519" max="13767" width="8.85546875" style="5"/>
    <col min="13768" max="13768" width="11.28515625" style="5" customWidth="1"/>
    <col min="13769" max="13769" width="87.85546875" style="5" customWidth="1"/>
    <col min="13770" max="13770" width="12" style="5" customWidth="1"/>
    <col min="13771" max="13771" width="9.42578125" style="5" customWidth="1"/>
    <col min="13772" max="13772" width="6" style="5" customWidth="1"/>
    <col min="13773" max="13773" width="8.85546875" style="5"/>
    <col min="13774" max="13774" width="33" style="5" customWidth="1"/>
    <col min="13775" max="14023" width="8.85546875" style="5"/>
    <col min="14024" max="14024" width="11.28515625" style="5" customWidth="1"/>
    <col min="14025" max="14025" width="87.85546875" style="5" customWidth="1"/>
    <col min="14026" max="14026" width="12" style="5" customWidth="1"/>
    <col min="14027" max="14027" width="9.42578125" style="5" customWidth="1"/>
    <col min="14028" max="14028" width="6" style="5" customWidth="1"/>
    <col min="14029" max="14029" width="8.85546875" style="5"/>
    <col min="14030" max="14030" width="33" style="5" customWidth="1"/>
    <col min="14031" max="14279" width="8.85546875" style="5"/>
    <col min="14280" max="14280" width="11.28515625" style="5" customWidth="1"/>
    <col min="14281" max="14281" width="87.85546875" style="5" customWidth="1"/>
    <col min="14282" max="14282" width="12" style="5" customWidth="1"/>
    <col min="14283" max="14283" width="9.42578125" style="5" customWidth="1"/>
    <col min="14284" max="14284" width="6" style="5" customWidth="1"/>
    <col min="14285" max="14285" width="8.85546875" style="5"/>
    <col min="14286" max="14286" width="33" style="5" customWidth="1"/>
    <col min="14287" max="14535" width="8.85546875" style="5"/>
    <col min="14536" max="14536" width="11.28515625" style="5" customWidth="1"/>
    <col min="14537" max="14537" width="87.85546875" style="5" customWidth="1"/>
    <col min="14538" max="14538" width="12" style="5" customWidth="1"/>
    <col min="14539" max="14539" width="9.42578125" style="5" customWidth="1"/>
    <col min="14540" max="14540" width="6" style="5" customWidth="1"/>
    <col min="14541" max="14541" width="8.85546875" style="5"/>
    <col min="14542" max="14542" width="33" style="5" customWidth="1"/>
    <col min="14543" max="14791" width="8.85546875" style="5"/>
    <col min="14792" max="14792" width="11.28515625" style="5" customWidth="1"/>
    <col min="14793" max="14793" width="87.85546875" style="5" customWidth="1"/>
    <col min="14794" max="14794" width="12" style="5" customWidth="1"/>
    <col min="14795" max="14795" width="9.42578125" style="5" customWidth="1"/>
    <col min="14796" max="14796" width="6" style="5" customWidth="1"/>
    <col min="14797" max="14797" width="8.85546875" style="5"/>
    <col min="14798" max="14798" width="33" style="5" customWidth="1"/>
    <col min="14799" max="15047" width="8.85546875" style="5"/>
    <col min="15048" max="15048" width="11.28515625" style="5" customWidth="1"/>
    <col min="15049" max="15049" width="87.85546875" style="5" customWidth="1"/>
    <col min="15050" max="15050" width="12" style="5" customWidth="1"/>
    <col min="15051" max="15051" width="9.42578125" style="5" customWidth="1"/>
    <col min="15052" max="15052" width="6" style="5" customWidth="1"/>
    <col min="15053" max="15053" width="8.85546875" style="5"/>
    <col min="15054" max="15054" width="33" style="5" customWidth="1"/>
    <col min="15055" max="15303" width="8.85546875" style="5"/>
    <col min="15304" max="15304" width="11.28515625" style="5" customWidth="1"/>
    <col min="15305" max="15305" width="87.85546875" style="5" customWidth="1"/>
    <col min="15306" max="15306" width="12" style="5" customWidth="1"/>
    <col min="15307" max="15307" width="9.42578125" style="5" customWidth="1"/>
    <col min="15308" max="15308" width="6" style="5" customWidth="1"/>
    <col min="15309" max="15309" width="8.85546875" style="5"/>
    <col min="15310" max="15310" width="33" style="5" customWidth="1"/>
    <col min="15311" max="15559" width="8.85546875" style="5"/>
    <col min="15560" max="15560" width="11.28515625" style="5" customWidth="1"/>
    <col min="15561" max="15561" width="87.85546875" style="5" customWidth="1"/>
    <col min="15562" max="15562" width="12" style="5" customWidth="1"/>
    <col min="15563" max="15563" width="9.42578125" style="5" customWidth="1"/>
    <col min="15564" max="15564" width="6" style="5" customWidth="1"/>
    <col min="15565" max="15565" width="8.85546875" style="5"/>
    <col min="15566" max="15566" width="33" style="5" customWidth="1"/>
    <col min="15567" max="15815" width="8.85546875" style="5"/>
    <col min="15816" max="15816" width="11.28515625" style="5" customWidth="1"/>
    <col min="15817" max="15817" width="87.85546875" style="5" customWidth="1"/>
    <col min="15818" max="15818" width="12" style="5" customWidth="1"/>
    <col min="15819" max="15819" width="9.42578125" style="5" customWidth="1"/>
    <col min="15820" max="15820" width="6" style="5" customWidth="1"/>
    <col min="15821" max="15821" width="8.85546875" style="5"/>
    <col min="15822" max="15822" width="33" style="5" customWidth="1"/>
    <col min="15823" max="16071" width="8.85546875" style="5"/>
    <col min="16072" max="16072" width="11.28515625" style="5" customWidth="1"/>
    <col min="16073" max="16073" width="87.85546875" style="5" customWidth="1"/>
    <col min="16074" max="16074" width="12" style="5" customWidth="1"/>
    <col min="16075" max="16075" width="9.42578125" style="5" customWidth="1"/>
    <col min="16076" max="16076" width="6" style="5" customWidth="1"/>
    <col min="16077" max="16077" width="8.85546875" style="5"/>
    <col min="16078" max="16078" width="33" style="5" customWidth="1"/>
    <col min="16079" max="16380" width="8.85546875" style="5"/>
    <col min="16381" max="16384" width="9.140625" style="5" customWidth="1"/>
  </cols>
  <sheetData>
    <row r="1" spans="1:5" s="23" customFormat="1" x14ac:dyDescent="0.25">
      <c r="B1" s="264" t="s">
        <v>341</v>
      </c>
      <c r="C1" s="264"/>
    </row>
    <row r="2" spans="1:5" s="14" customFormat="1" x14ac:dyDescent="0.2">
      <c r="A2" s="271" t="s">
        <v>332</v>
      </c>
      <c r="B2" s="271"/>
      <c r="C2" s="8"/>
    </row>
    <row r="3" spans="1:5" s="23" customFormat="1" ht="15.75" x14ac:dyDescent="0.2">
      <c r="B3" s="267" t="s">
        <v>17</v>
      </c>
      <c r="C3" s="267"/>
    </row>
    <row r="4" spans="1:5" s="23" customFormat="1" ht="15.75" x14ac:dyDescent="0.2">
      <c r="B4" s="267" t="s">
        <v>1</v>
      </c>
      <c r="C4" s="267"/>
    </row>
    <row r="5" spans="1:5" s="15" customFormat="1" ht="15.75" x14ac:dyDescent="0.2">
      <c r="B5" s="268" t="s">
        <v>16</v>
      </c>
      <c r="C5" s="268"/>
    </row>
    <row r="6" spans="1:5" s="15" customFormat="1" ht="12.75" x14ac:dyDescent="0.2">
      <c r="A6" s="32"/>
      <c r="B6" s="32"/>
      <c r="C6" s="32"/>
    </row>
    <row r="7" spans="1:5" ht="15.75" x14ac:dyDescent="0.2">
      <c r="A7" s="272" t="s">
        <v>331</v>
      </c>
      <c r="B7" s="272"/>
      <c r="C7" s="272"/>
    </row>
    <row r="8" spans="1:5" s="15" customFormat="1" ht="12.75" x14ac:dyDescent="0.2">
      <c r="A8" s="16" t="s">
        <v>2</v>
      </c>
      <c r="B8" s="76"/>
      <c r="C8" s="77"/>
    </row>
    <row r="9" spans="1:5" ht="15.75" x14ac:dyDescent="0.2">
      <c r="A9" s="78" t="s">
        <v>15</v>
      </c>
      <c r="B9" s="78" t="s">
        <v>18</v>
      </c>
      <c r="C9" s="79"/>
    </row>
    <row r="10" spans="1:5" s="15" customFormat="1" ht="60" x14ac:dyDescent="0.2">
      <c r="A10" s="122">
        <f>A11</f>
        <v>0</v>
      </c>
      <c r="B10" s="122">
        <f>B11</f>
        <v>0</v>
      </c>
      <c r="C10" s="123" t="s">
        <v>294</v>
      </c>
      <c r="D10" s="27"/>
      <c r="E10" s="27"/>
    </row>
    <row r="11" spans="1:5" s="15" customFormat="1" ht="40.5" x14ac:dyDescent="0.2">
      <c r="A11" s="235">
        <f>A12+A13</f>
        <v>0</v>
      </c>
      <c r="B11" s="235">
        <f>B12+B13</f>
        <v>0</v>
      </c>
      <c r="C11" s="236" t="s">
        <v>336</v>
      </c>
      <c r="D11" s="27"/>
      <c r="E11" s="27"/>
    </row>
    <row r="12" spans="1:5" s="15" customFormat="1" ht="12.75" x14ac:dyDescent="0.2">
      <c r="A12" s="237">
        <v>-16</v>
      </c>
      <c r="B12" s="237">
        <v>0</v>
      </c>
      <c r="C12" s="238" t="s">
        <v>280</v>
      </c>
      <c r="D12" s="27"/>
      <c r="E12" s="27"/>
    </row>
    <row r="13" spans="1:5" s="15" customFormat="1" ht="12.75" x14ac:dyDescent="0.2">
      <c r="A13" s="237">
        <v>16</v>
      </c>
      <c r="B13" s="237">
        <v>0</v>
      </c>
      <c r="C13" s="238" t="s">
        <v>43</v>
      </c>
      <c r="D13" s="27"/>
      <c r="E13" s="27"/>
    </row>
    <row r="14" spans="1:5" s="15" customFormat="1" x14ac:dyDescent="0.2">
      <c r="A14" s="122">
        <f>A15</f>
        <v>0</v>
      </c>
      <c r="B14" s="122">
        <f>B15</f>
        <v>0</v>
      </c>
      <c r="C14" s="123" t="s">
        <v>9</v>
      </c>
      <c r="D14" s="27"/>
      <c r="E14" s="27"/>
    </row>
    <row r="15" spans="1:5" s="15" customFormat="1" ht="15.75" x14ac:dyDescent="0.2">
      <c r="A15" s="233">
        <f>A16</f>
        <v>0</v>
      </c>
      <c r="B15" s="233">
        <f>B16</f>
        <v>0</v>
      </c>
      <c r="C15" s="125" t="s">
        <v>12</v>
      </c>
      <c r="D15" s="27"/>
      <c r="E15" s="27"/>
    </row>
    <row r="16" spans="1:5" s="15" customFormat="1" ht="15.75" x14ac:dyDescent="0.2">
      <c r="A16" s="233">
        <f>A17+A18</f>
        <v>0</v>
      </c>
      <c r="B16" s="233">
        <f>B17+B18</f>
        <v>0</v>
      </c>
      <c r="C16" s="127" t="s">
        <v>270</v>
      </c>
      <c r="D16" s="27"/>
      <c r="E16" s="27"/>
    </row>
    <row r="17" spans="1:5" s="15" customFormat="1" x14ac:dyDescent="0.2">
      <c r="A17" s="233">
        <v>-512.70000000000005</v>
      </c>
      <c r="B17" s="233">
        <v>0</v>
      </c>
      <c r="C17" s="129" t="s">
        <v>271</v>
      </c>
      <c r="D17" s="27"/>
      <c r="E17" s="27"/>
    </row>
    <row r="18" spans="1:5" s="15" customFormat="1" x14ac:dyDescent="0.2">
      <c r="A18" s="233">
        <v>512.70000000000005</v>
      </c>
      <c r="B18" s="233">
        <v>0</v>
      </c>
      <c r="C18" s="129" t="s">
        <v>148</v>
      </c>
      <c r="D18" s="27"/>
      <c r="E18" s="27"/>
    </row>
    <row r="19" spans="1:5" s="15" customFormat="1" ht="15.75" x14ac:dyDescent="0.2">
      <c r="A19" s="216">
        <f>A10+A14</f>
        <v>0</v>
      </c>
      <c r="B19" s="216">
        <f>B10+B14</f>
        <v>0</v>
      </c>
      <c r="C19" s="84" t="s">
        <v>7</v>
      </c>
      <c r="D19" s="27"/>
      <c r="E19" s="27"/>
    </row>
    <row r="20" spans="1:5" s="15" customFormat="1" ht="15.75" x14ac:dyDescent="0.2">
      <c r="A20" s="216">
        <f>A10</f>
        <v>0</v>
      </c>
      <c r="B20" s="216">
        <f>B10</f>
        <v>0</v>
      </c>
      <c r="C20" s="217" t="s">
        <v>6</v>
      </c>
    </row>
    <row r="21" spans="1:5" s="15" customFormat="1" x14ac:dyDescent="0.2">
      <c r="A21" s="5"/>
      <c r="B21" s="41"/>
      <c r="C21" s="10"/>
    </row>
    <row r="22" spans="1:5" s="15" customFormat="1" x14ac:dyDescent="0.2">
      <c r="A22" s="68"/>
      <c r="B22" s="68"/>
      <c r="C22" s="10"/>
    </row>
    <row r="23" spans="1:5" s="15" customFormat="1" x14ac:dyDescent="0.2">
      <c r="A23" s="5"/>
      <c r="B23" s="13"/>
      <c r="C23" s="10"/>
    </row>
    <row r="24" spans="1:5" s="15" customFormat="1" x14ac:dyDescent="0.2">
      <c r="B24" s="36"/>
      <c r="C24" s="34"/>
    </row>
    <row r="29" spans="1:5" ht="12.75" x14ac:dyDescent="0.2">
      <c r="B29" s="5"/>
      <c r="C29" s="5"/>
    </row>
    <row r="30" spans="1:5" ht="12.75" x14ac:dyDescent="0.2">
      <c r="B30" s="5"/>
      <c r="C30" s="5"/>
    </row>
    <row r="31" spans="1:5" ht="12.75" x14ac:dyDescent="0.2">
      <c r="B31" s="5"/>
      <c r="C31" s="5"/>
    </row>
    <row r="39" spans="2:3" ht="12.75" x14ac:dyDescent="0.2">
      <c r="B39" s="5"/>
      <c r="C39" s="5"/>
    </row>
    <row r="40" spans="2:3" ht="12.75" x14ac:dyDescent="0.2">
      <c r="B40" s="5"/>
      <c r="C40" s="5"/>
    </row>
  </sheetData>
  <mergeCells count="6">
    <mergeCell ref="A7:C7"/>
    <mergeCell ref="B1:C1"/>
    <mergeCell ref="A2:B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7" workbookViewId="0">
      <selection sqref="A1:C34"/>
    </sheetView>
  </sheetViews>
  <sheetFormatPr defaultRowHeight="15" x14ac:dyDescent="0.2"/>
  <cols>
    <col min="1" max="1" width="10.7109375" style="5" customWidth="1"/>
    <col min="2" max="2" width="10.42578125" style="13" customWidth="1"/>
    <col min="3" max="3" width="87" style="10" customWidth="1"/>
    <col min="4" max="4" width="11.28515625" style="5" customWidth="1"/>
    <col min="5" max="5" width="10.28515625" style="5" customWidth="1"/>
    <col min="6" max="6" width="30.7109375" style="5" customWidth="1"/>
    <col min="7" max="8" width="15.42578125" style="5" customWidth="1"/>
    <col min="9" max="199" width="8.85546875" style="5"/>
    <col min="200" max="200" width="11.28515625" style="5" customWidth="1"/>
    <col min="201" max="201" width="87.85546875" style="5" customWidth="1"/>
    <col min="202" max="202" width="12" style="5" customWidth="1"/>
    <col min="203" max="203" width="9.42578125" style="5" customWidth="1"/>
    <col min="204" max="204" width="6" style="5" customWidth="1"/>
    <col min="205" max="205" width="8.85546875" style="5"/>
    <col min="206" max="206" width="33" style="5" customWidth="1"/>
    <col min="207" max="455" width="8.85546875" style="5"/>
    <col min="456" max="456" width="11.28515625" style="5" customWidth="1"/>
    <col min="457" max="457" width="87.85546875" style="5" customWidth="1"/>
    <col min="458" max="458" width="12" style="5" customWidth="1"/>
    <col min="459" max="459" width="9.42578125" style="5" customWidth="1"/>
    <col min="460" max="460" width="6" style="5" customWidth="1"/>
    <col min="461" max="461" width="8.85546875" style="5"/>
    <col min="462" max="462" width="33" style="5" customWidth="1"/>
    <col min="463" max="711" width="8.85546875" style="5"/>
    <col min="712" max="712" width="11.28515625" style="5" customWidth="1"/>
    <col min="713" max="713" width="87.85546875" style="5" customWidth="1"/>
    <col min="714" max="714" width="12" style="5" customWidth="1"/>
    <col min="715" max="715" width="9.42578125" style="5" customWidth="1"/>
    <col min="716" max="716" width="6" style="5" customWidth="1"/>
    <col min="717" max="717" width="8.85546875" style="5"/>
    <col min="718" max="718" width="33" style="5" customWidth="1"/>
    <col min="719" max="967" width="8.85546875" style="5"/>
    <col min="968" max="968" width="11.28515625" style="5" customWidth="1"/>
    <col min="969" max="969" width="87.85546875" style="5" customWidth="1"/>
    <col min="970" max="970" width="12" style="5" customWidth="1"/>
    <col min="971" max="971" width="9.42578125" style="5" customWidth="1"/>
    <col min="972" max="972" width="6" style="5" customWidth="1"/>
    <col min="973" max="973" width="8.85546875" style="5"/>
    <col min="974" max="974" width="33" style="5" customWidth="1"/>
    <col min="975" max="1223" width="8.85546875" style="5"/>
    <col min="1224" max="1224" width="11.28515625" style="5" customWidth="1"/>
    <col min="1225" max="1225" width="87.85546875" style="5" customWidth="1"/>
    <col min="1226" max="1226" width="12" style="5" customWidth="1"/>
    <col min="1227" max="1227" width="9.42578125" style="5" customWidth="1"/>
    <col min="1228" max="1228" width="6" style="5" customWidth="1"/>
    <col min="1229" max="1229" width="8.85546875" style="5"/>
    <col min="1230" max="1230" width="33" style="5" customWidth="1"/>
    <col min="1231" max="1479" width="8.85546875" style="5"/>
    <col min="1480" max="1480" width="11.28515625" style="5" customWidth="1"/>
    <col min="1481" max="1481" width="87.85546875" style="5" customWidth="1"/>
    <col min="1482" max="1482" width="12" style="5" customWidth="1"/>
    <col min="1483" max="1483" width="9.42578125" style="5" customWidth="1"/>
    <col min="1484" max="1484" width="6" style="5" customWidth="1"/>
    <col min="1485" max="1485" width="8.85546875" style="5"/>
    <col min="1486" max="1486" width="33" style="5" customWidth="1"/>
    <col min="1487" max="1735" width="8.85546875" style="5"/>
    <col min="1736" max="1736" width="11.28515625" style="5" customWidth="1"/>
    <col min="1737" max="1737" width="87.85546875" style="5" customWidth="1"/>
    <col min="1738" max="1738" width="12" style="5" customWidth="1"/>
    <col min="1739" max="1739" width="9.42578125" style="5" customWidth="1"/>
    <col min="1740" max="1740" width="6" style="5" customWidth="1"/>
    <col min="1741" max="1741" width="8.85546875" style="5"/>
    <col min="1742" max="1742" width="33" style="5" customWidth="1"/>
    <col min="1743" max="1991" width="8.85546875" style="5"/>
    <col min="1992" max="1992" width="11.28515625" style="5" customWidth="1"/>
    <col min="1993" max="1993" width="87.85546875" style="5" customWidth="1"/>
    <col min="1994" max="1994" width="12" style="5" customWidth="1"/>
    <col min="1995" max="1995" width="9.42578125" style="5" customWidth="1"/>
    <col min="1996" max="1996" width="6" style="5" customWidth="1"/>
    <col min="1997" max="1997" width="8.85546875" style="5"/>
    <col min="1998" max="1998" width="33" style="5" customWidth="1"/>
    <col min="1999" max="2247" width="8.85546875" style="5"/>
    <col min="2248" max="2248" width="11.28515625" style="5" customWidth="1"/>
    <col min="2249" max="2249" width="87.85546875" style="5" customWidth="1"/>
    <col min="2250" max="2250" width="12" style="5" customWidth="1"/>
    <col min="2251" max="2251" width="9.42578125" style="5" customWidth="1"/>
    <col min="2252" max="2252" width="6" style="5" customWidth="1"/>
    <col min="2253" max="2253" width="8.85546875" style="5"/>
    <col min="2254" max="2254" width="33" style="5" customWidth="1"/>
    <col min="2255" max="2503" width="8.85546875" style="5"/>
    <col min="2504" max="2504" width="11.28515625" style="5" customWidth="1"/>
    <col min="2505" max="2505" width="87.85546875" style="5" customWidth="1"/>
    <col min="2506" max="2506" width="12" style="5" customWidth="1"/>
    <col min="2507" max="2507" width="9.42578125" style="5" customWidth="1"/>
    <col min="2508" max="2508" width="6" style="5" customWidth="1"/>
    <col min="2509" max="2509" width="8.85546875" style="5"/>
    <col min="2510" max="2510" width="33" style="5" customWidth="1"/>
    <col min="2511" max="2759" width="8.85546875" style="5"/>
    <col min="2760" max="2760" width="11.28515625" style="5" customWidth="1"/>
    <col min="2761" max="2761" width="87.85546875" style="5" customWidth="1"/>
    <col min="2762" max="2762" width="12" style="5" customWidth="1"/>
    <col min="2763" max="2763" width="9.42578125" style="5" customWidth="1"/>
    <col min="2764" max="2764" width="6" style="5" customWidth="1"/>
    <col min="2765" max="2765" width="8.85546875" style="5"/>
    <col min="2766" max="2766" width="33" style="5" customWidth="1"/>
    <col min="2767" max="3015" width="8.85546875" style="5"/>
    <col min="3016" max="3016" width="11.28515625" style="5" customWidth="1"/>
    <col min="3017" max="3017" width="87.85546875" style="5" customWidth="1"/>
    <col min="3018" max="3018" width="12" style="5" customWidth="1"/>
    <col min="3019" max="3019" width="9.42578125" style="5" customWidth="1"/>
    <col min="3020" max="3020" width="6" style="5" customWidth="1"/>
    <col min="3021" max="3021" width="8.85546875" style="5"/>
    <col min="3022" max="3022" width="33" style="5" customWidth="1"/>
    <col min="3023" max="3271" width="8.85546875" style="5"/>
    <col min="3272" max="3272" width="11.28515625" style="5" customWidth="1"/>
    <col min="3273" max="3273" width="87.85546875" style="5" customWidth="1"/>
    <col min="3274" max="3274" width="12" style="5" customWidth="1"/>
    <col min="3275" max="3275" width="9.42578125" style="5" customWidth="1"/>
    <col min="3276" max="3276" width="6" style="5" customWidth="1"/>
    <col min="3277" max="3277" width="8.85546875" style="5"/>
    <col min="3278" max="3278" width="33" style="5" customWidth="1"/>
    <col min="3279" max="3527" width="8.85546875" style="5"/>
    <col min="3528" max="3528" width="11.28515625" style="5" customWidth="1"/>
    <col min="3529" max="3529" width="87.85546875" style="5" customWidth="1"/>
    <col min="3530" max="3530" width="12" style="5" customWidth="1"/>
    <col min="3531" max="3531" width="9.42578125" style="5" customWidth="1"/>
    <col min="3532" max="3532" width="6" style="5" customWidth="1"/>
    <col min="3533" max="3533" width="8.85546875" style="5"/>
    <col min="3534" max="3534" width="33" style="5" customWidth="1"/>
    <col min="3535" max="3783" width="8.85546875" style="5"/>
    <col min="3784" max="3784" width="11.28515625" style="5" customWidth="1"/>
    <col min="3785" max="3785" width="87.85546875" style="5" customWidth="1"/>
    <col min="3786" max="3786" width="12" style="5" customWidth="1"/>
    <col min="3787" max="3787" width="9.42578125" style="5" customWidth="1"/>
    <col min="3788" max="3788" width="6" style="5" customWidth="1"/>
    <col min="3789" max="3789" width="8.85546875" style="5"/>
    <col min="3790" max="3790" width="33" style="5" customWidth="1"/>
    <col min="3791" max="4039" width="8.85546875" style="5"/>
    <col min="4040" max="4040" width="11.28515625" style="5" customWidth="1"/>
    <col min="4041" max="4041" width="87.85546875" style="5" customWidth="1"/>
    <col min="4042" max="4042" width="12" style="5" customWidth="1"/>
    <col min="4043" max="4043" width="9.42578125" style="5" customWidth="1"/>
    <col min="4044" max="4044" width="6" style="5" customWidth="1"/>
    <col min="4045" max="4045" width="8.85546875" style="5"/>
    <col min="4046" max="4046" width="33" style="5" customWidth="1"/>
    <col min="4047" max="4295" width="8.85546875" style="5"/>
    <col min="4296" max="4296" width="11.28515625" style="5" customWidth="1"/>
    <col min="4297" max="4297" width="87.85546875" style="5" customWidth="1"/>
    <col min="4298" max="4298" width="12" style="5" customWidth="1"/>
    <col min="4299" max="4299" width="9.42578125" style="5" customWidth="1"/>
    <col min="4300" max="4300" width="6" style="5" customWidth="1"/>
    <col min="4301" max="4301" width="8.85546875" style="5"/>
    <col min="4302" max="4302" width="33" style="5" customWidth="1"/>
    <col min="4303" max="4551" width="8.85546875" style="5"/>
    <col min="4552" max="4552" width="11.28515625" style="5" customWidth="1"/>
    <col min="4553" max="4553" width="87.85546875" style="5" customWidth="1"/>
    <col min="4554" max="4554" width="12" style="5" customWidth="1"/>
    <col min="4555" max="4555" width="9.42578125" style="5" customWidth="1"/>
    <col min="4556" max="4556" width="6" style="5" customWidth="1"/>
    <col min="4557" max="4557" width="8.85546875" style="5"/>
    <col min="4558" max="4558" width="33" style="5" customWidth="1"/>
    <col min="4559" max="4807" width="8.85546875" style="5"/>
    <col min="4808" max="4808" width="11.28515625" style="5" customWidth="1"/>
    <col min="4809" max="4809" width="87.85546875" style="5" customWidth="1"/>
    <col min="4810" max="4810" width="12" style="5" customWidth="1"/>
    <col min="4811" max="4811" width="9.42578125" style="5" customWidth="1"/>
    <col min="4812" max="4812" width="6" style="5" customWidth="1"/>
    <col min="4813" max="4813" width="8.85546875" style="5"/>
    <col min="4814" max="4814" width="33" style="5" customWidth="1"/>
    <col min="4815" max="5063" width="8.85546875" style="5"/>
    <col min="5064" max="5064" width="11.28515625" style="5" customWidth="1"/>
    <col min="5065" max="5065" width="87.85546875" style="5" customWidth="1"/>
    <col min="5066" max="5066" width="12" style="5" customWidth="1"/>
    <col min="5067" max="5067" width="9.42578125" style="5" customWidth="1"/>
    <col min="5068" max="5068" width="6" style="5" customWidth="1"/>
    <col min="5069" max="5069" width="8.85546875" style="5"/>
    <col min="5070" max="5070" width="33" style="5" customWidth="1"/>
    <col min="5071" max="5319" width="8.85546875" style="5"/>
    <col min="5320" max="5320" width="11.28515625" style="5" customWidth="1"/>
    <col min="5321" max="5321" width="87.85546875" style="5" customWidth="1"/>
    <col min="5322" max="5322" width="12" style="5" customWidth="1"/>
    <col min="5323" max="5323" width="9.42578125" style="5" customWidth="1"/>
    <col min="5324" max="5324" width="6" style="5" customWidth="1"/>
    <col min="5325" max="5325" width="8.85546875" style="5"/>
    <col min="5326" max="5326" width="33" style="5" customWidth="1"/>
    <col min="5327" max="5575" width="8.85546875" style="5"/>
    <col min="5576" max="5576" width="11.28515625" style="5" customWidth="1"/>
    <col min="5577" max="5577" width="87.85546875" style="5" customWidth="1"/>
    <col min="5578" max="5578" width="12" style="5" customWidth="1"/>
    <col min="5579" max="5579" width="9.42578125" style="5" customWidth="1"/>
    <col min="5580" max="5580" width="6" style="5" customWidth="1"/>
    <col min="5581" max="5581" width="8.85546875" style="5"/>
    <col min="5582" max="5582" width="33" style="5" customWidth="1"/>
    <col min="5583" max="5831" width="8.85546875" style="5"/>
    <col min="5832" max="5832" width="11.28515625" style="5" customWidth="1"/>
    <col min="5833" max="5833" width="87.85546875" style="5" customWidth="1"/>
    <col min="5834" max="5834" width="12" style="5" customWidth="1"/>
    <col min="5835" max="5835" width="9.42578125" style="5" customWidth="1"/>
    <col min="5836" max="5836" width="6" style="5" customWidth="1"/>
    <col min="5837" max="5837" width="8.85546875" style="5"/>
    <col min="5838" max="5838" width="33" style="5" customWidth="1"/>
    <col min="5839" max="6087" width="8.85546875" style="5"/>
    <col min="6088" max="6088" width="11.28515625" style="5" customWidth="1"/>
    <col min="6089" max="6089" width="87.85546875" style="5" customWidth="1"/>
    <col min="6090" max="6090" width="12" style="5" customWidth="1"/>
    <col min="6091" max="6091" width="9.42578125" style="5" customWidth="1"/>
    <col min="6092" max="6092" width="6" style="5" customWidth="1"/>
    <col min="6093" max="6093" width="8.85546875" style="5"/>
    <col min="6094" max="6094" width="33" style="5" customWidth="1"/>
    <col min="6095" max="6343" width="8.85546875" style="5"/>
    <col min="6344" max="6344" width="11.28515625" style="5" customWidth="1"/>
    <col min="6345" max="6345" width="87.85546875" style="5" customWidth="1"/>
    <col min="6346" max="6346" width="12" style="5" customWidth="1"/>
    <col min="6347" max="6347" width="9.42578125" style="5" customWidth="1"/>
    <col min="6348" max="6348" width="6" style="5" customWidth="1"/>
    <col min="6349" max="6349" width="8.85546875" style="5"/>
    <col min="6350" max="6350" width="33" style="5" customWidth="1"/>
    <col min="6351" max="6599" width="8.85546875" style="5"/>
    <col min="6600" max="6600" width="11.28515625" style="5" customWidth="1"/>
    <col min="6601" max="6601" width="87.85546875" style="5" customWidth="1"/>
    <col min="6602" max="6602" width="12" style="5" customWidth="1"/>
    <col min="6603" max="6603" width="9.42578125" style="5" customWidth="1"/>
    <col min="6604" max="6604" width="6" style="5" customWidth="1"/>
    <col min="6605" max="6605" width="8.85546875" style="5"/>
    <col min="6606" max="6606" width="33" style="5" customWidth="1"/>
    <col min="6607" max="6855" width="8.85546875" style="5"/>
    <col min="6856" max="6856" width="11.28515625" style="5" customWidth="1"/>
    <col min="6857" max="6857" width="87.85546875" style="5" customWidth="1"/>
    <col min="6858" max="6858" width="12" style="5" customWidth="1"/>
    <col min="6859" max="6859" width="9.42578125" style="5" customWidth="1"/>
    <col min="6860" max="6860" width="6" style="5" customWidth="1"/>
    <col min="6861" max="6861" width="8.85546875" style="5"/>
    <col min="6862" max="6862" width="33" style="5" customWidth="1"/>
    <col min="6863" max="7111" width="8.85546875" style="5"/>
    <col min="7112" max="7112" width="11.28515625" style="5" customWidth="1"/>
    <col min="7113" max="7113" width="87.85546875" style="5" customWidth="1"/>
    <col min="7114" max="7114" width="12" style="5" customWidth="1"/>
    <col min="7115" max="7115" width="9.42578125" style="5" customWidth="1"/>
    <col min="7116" max="7116" width="6" style="5" customWidth="1"/>
    <col min="7117" max="7117" width="8.85546875" style="5"/>
    <col min="7118" max="7118" width="33" style="5" customWidth="1"/>
    <col min="7119" max="7367" width="8.85546875" style="5"/>
    <col min="7368" max="7368" width="11.28515625" style="5" customWidth="1"/>
    <col min="7369" max="7369" width="87.85546875" style="5" customWidth="1"/>
    <col min="7370" max="7370" width="12" style="5" customWidth="1"/>
    <col min="7371" max="7371" width="9.42578125" style="5" customWidth="1"/>
    <col min="7372" max="7372" width="6" style="5" customWidth="1"/>
    <col min="7373" max="7373" width="8.85546875" style="5"/>
    <col min="7374" max="7374" width="33" style="5" customWidth="1"/>
    <col min="7375" max="7623" width="8.85546875" style="5"/>
    <col min="7624" max="7624" width="11.28515625" style="5" customWidth="1"/>
    <col min="7625" max="7625" width="87.85546875" style="5" customWidth="1"/>
    <col min="7626" max="7626" width="12" style="5" customWidth="1"/>
    <col min="7627" max="7627" width="9.42578125" style="5" customWidth="1"/>
    <col min="7628" max="7628" width="6" style="5" customWidth="1"/>
    <col min="7629" max="7629" width="8.85546875" style="5"/>
    <col min="7630" max="7630" width="33" style="5" customWidth="1"/>
    <col min="7631" max="7879" width="8.85546875" style="5"/>
    <col min="7880" max="7880" width="11.28515625" style="5" customWidth="1"/>
    <col min="7881" max="7881" width="87.85546875" style="5" customWidth="1"/>
    <col min="7882" max="7882" width="12" style="5" customWidth="1"/>
    <col min="7883" max="7883" width="9.42578125" style="5" customWidth="1"/>
    <col min="7884" max="7884" width="6" style="5" customWidth="1"/>
    <col min="7885" max="7885" width="8.85546875" style="5"/>
    <col min="7886" max="7886" width="33" style="5" customWidth="1"/>
    <col min="7887" max="8135" width="8.85546875" style="5"/>
    <col min="8136" max="8136" width="11.28515625" style="5" customWidth="1"/>
    <col min="8137" max="8137" width="87.85546875" style="5" customWidth="1"/>
    <col min="8138" max="8138" width="12" style="5" customWidth="1"/>
    <col min="8139" max="8139" width="9.42578125" style="5" customWidth="1"/>
    <col min="8140" max="8140" width="6" style="5" customWidth="1"/>
    <col min="8141" max="8141" width="8.85546875" style="5"/>
    <col min="8142" max="8142" width="33" style="5" customWidth="1"/>
    <col min="8143" max="8391" width="8.85546875" style="5"/>
    <col min="8392" max="8392" width="11.28515625" style="5" customWidth="1"/>
    <col min="8393" max="8393" width="87.85546875" style="5" customWidth="1"/>
    <col min="8394" max="8394" width="12" style="5" customWidth="1"/>
    <col min="8395" max="8395" width="9.42578125" style="5" customWidth="1"/>
    <col min="8396" max="8396" width="6" style="5" customWidth="1"/>
    <col min="8397" max="8397" width="8.85546875" style="5"/>
    <col min="8398" max="8398" width="33" style="5" customWidth="1"/>
    <col min="8399" max="8647" width="8.85546875" style="5"/>
    <col min="8648" max="8648" width="11.28515625" style="5" customWidth="1"/>
    <col min="8649" max="8649" width="87.85546875" style="5" customWidth="1"/>
    <col min="8650" max="8650" width="12" style="5" customWidth="1"/>
    <col min="8651" max="8651" width="9.42578125" style="5" customWidth="1"/>
    <col min="8652" max="8652" width="6" style="5" customWidth="1"/>
    <col min="8653" max="8653" width="8.85546875" style="5"/>
    <col min="8654" max="8654" width="33" style="5" customWidth="1"/>
    <col min="8655" max="8903" width="8.85546875" style="5"/>
    <col min="8904" max="8904" width="11.28515625" style="5" customWidth="1"/>
    <col min="8905" max="8905" width="87.85546875" style="5" customWidth="1"/>
    <col min="8906" max="8906" width="12" style="5" customWidth="1"/>
    <col min="8907" max="8907" width="9.42578125" style="5" customWidth="1"/>
    <col min="8908" max="8908" width="6" style="5" customWidth="1"/>
    <col min="8909" max="8909" width="8.85546875" style="5"/>
    <col min="8910" max="8910" width="33" style="5" customWidth="1"/>
    <col min="8911" max="9159" width="8.85546875" style="5"/>
    <col min="9160" max="9160" width="11.28515625" style="5" customWidth="1"/>
    <col min="9161" max="9161" width="87.85546875" style="5" customWidth="1"/>
    <col min="9162" max="9162" width="12" style="5" customWidth="1"/>
    <col min="9163" max="9163" width="9.42578125" style="5" customWidth="1"/>
    <col min="9164" max="9164" width="6" style="5" customWidth="1"/>
    <col min="9165" max="9165" width="8.85546875" style="5"/>
    <col min="9166" max="9166" width="33" style="5" customWidth="1"/>
    <col min="9167" max="9415" width="8.85546875" style="5"/>
    <col min="9416" max="9416" width="11.28515625" style="5" customWidth="1"/>
    <col min="9417" max="9417" width="87.85546875" style="5" customWidth="1"/>
    <col min="9418" max="9418" width="12" style="5" customWidth="1"/>
    <col min="9419" max="9419" width="9.42578125" style="5" customWidth="1"/>
    <col min="9420" max="9420" width="6" style="5" customWidth="1"/>
    <col min="9421" max="9421" width="8.85546875" style="5"/>
    <col min="9422" max="9422" width="33" style="5" customWidth="1"/>
    <col min="9423" max="9671" width="8.85546875" style="5"/>
    <col min="9672" max="9672" width="11.28515625" style="5" customWidth="1"/>
    <col min="9673" max="9673" width="87.85546875" style="5" customWidth="1"/>
    <col min="9674" max="9674" width="12" style="5" customWidth="1"/>
    <col min="9675" max="9675" width="9.42578125" style="5" customWidth="1"/>
    <col min="9676" max="9676" width="6" style="5" customWidth="1"/>
    <col min="9677" max="9677" width="8.85546875" style="5"/>
    <col min="9678" max="9678" width="33" style="5" customWidth="1"/>
    <col min="9679" max="9927" width="8.85546875" style="5"/>
    <col min="9928" max="9928" width="11.28515625" style="5" customWidth="1"/>
    <col min="9929" max="9929" width="87.85546875" style="5" customWidth="1"/>
    <col min="9930" max="9930" width="12" style="5" customWidth="1"/>
    <col min="9931" max="9931" width="9.42578125" style="5" customWidth="1"/>
    <col min="9932" max="9932" width="6" style="5" customWidth="1"/>
    <col min="9933" max="9933" width="8.85546875" style="5"/>
    <col min="9934" max="9934" width="33" style="5" customWidth="1"/>
    <col min="9935" max="10183" width="8.85546875" style="5"/>
    <col min="10184" max="10184" width="11.28515625" style="5" customWidth="1"/>
    <col min="10185" max="10185" width="87.85546875" style="5" customWidth="1"/>
    <col min="10186" max="10186" width="12" style="5" customWidth="1"/>
    <col min="10187" max="10187" width="9.42578125" style="5" customWidth="1"/>
    <col min="10188" max="10188" width="6" style="5" customWidth="1"/>
    <col min="10189" max="10189" width="8.85546875" style="5"/>
    <col min="10190" max="10190" width="33" style="5" customWidth="1"/>
    <col min="10191" max="10439" width="8.85546875" style="5"/>
    <col min="10440" max="10440" width="11.28515625" style="5" customWidth="1"/>
    <col min="10441" max="10441" width="87.85546875" style="5" customWidth="1"/>
    <col min="10442" max="10442" width="12" style="5" customWidth="1"/>
    <col min="10443" max="10443" width="9.42578125" style="5" customWidth="1"/>
    <col min="10444" max="10444" width="6" style="5" customWidth="1"/>
    <col min="10445" max="10445" width="8.85546875" style="5"/>
    <col min="10446" max="10446" width="33" style="5" customWidth="1"/>
    <col min="10447" max="10695" width="8.85546875" style="5"/>
    <col min="10696" max="10696" width="11.28515625" style="5" customWidth="1"/>
    <col min="10697" max="10697" width="87.85546875" style="5" customWidth="1"/>
    <col min="10698" max="10698" width="12" style="5" customWidth="1"/>
    <col min="10699" max="10699" width="9.42578125" style="5" customWidth="1"/>
    <col min="10700" max="10700" width="6" style="5" customWidth="1"/>
    <col min="10701" max="10701" width="8.85546875" style="5"/>
    <col min="10702" max="10702" width="33" style="5" customWidth="1"/>
    <col min="10703" max="10951" width="8.85546875" style="5"/>
    <col min="10952" max="10952" width="11.28515625" style="5" customWidth="1"/>
    <col min="10953" max="10953" width="87.85546875" style="5" customWidth="1"/>
    <col min="10954" max="10954" width="12" style="5" customWidth="1"/>
    <col min="10955" max="10955" width="9.42578125" style="5" customWidth="1"/>
    <col min="10956" max="10956" width="6" style="5" customWidth="1"/>
    <col min="10957" max="10957" width="8.85546875" style="5"/>
    <col min="10958" max="10958" width="33" style="5" customWidth="1"/>
    <col min="10959" max="11207" width="8.85546875" style="5"/>
    <col min="11208" max="11208" width="11.28515625" style="5" customWidth="1"/>
    <col min="11209" max="11209" width="87.85546875" style="5" customWidth="1"/>
    <col min="11210" max="11210" width="12" style="5" customWidth="1"/>
    <col min="11211" max="11211" width="9.42578125" style="5" customWidth="1"/>
    <col min="11212" max="11212" width="6" style="5" customWidth="1"/>
    <col min="11213" max="11213" width="8.85546875" style="5"/>
    <col min="11214" max="11214" width="33" style="5" customWidth="1"/>
    <col min="11215" max="11463" width="8.85546875" style="5"/>
    <col min="11464" max="11464" width="11.28515625" style="5" customWidth="1"/>
    <col min="11465" max="11465" width="87.85546875" style="5" customWidth="1"/>
    <col min="11466" max="11466" width="12" style="5" customWidth="1"/>
    <col min="11467" max="11467" width="9.42578125" style="5" customWidth="1"/>
    <col min="11468" max="11468" width="6" style="5" customWidth="1"/>
    <col min="11469" max="11469" width="8.85546875" style="5"/>
    <col min="11470" max="11470" width="33" style="5" customWidth="1"/>
    <col min="11471" max="11719" width="8.85546875" style="5"/>
    <col min="11720" max="11720" width="11.28515625" style="5" customWidth="1"/>
    <col min="11721" max="11721" width="87.85546875" style="5" customWidth="1"/>
    <col min="11722" max="11722" width="12" style="5" customWidth="1"/>
    <col min="11723" max="11723" width="9.42578125" style="5" customWidth="1"/>
    <col min="11724" max="11724" width="6" style="5" customWidth="1"/>
    <col min="11725" max="11725" width="8.85546875" style="5"/>
    <col min="11726" max="11726" width="33" style="5" customWidth="1"/>
    <col min="11727" max="11975" width="8.85546875" style="5"/>
    <col min="11976" max="11976" width="11.28515625" style="5" customWidth="1"/>
    <col min="11977" max="11977" width="87.85546875" style="5" customWidth="1"/>
    <col min="11978" max="11978" width="12" style="5" customWidth="1"/>
    <col min="11979" max="11979" width="9.42578125" style="5" customWidth="1"/>
    <col min="11980" max="11980" width="6" style="5" customWidth="1"/>
    <col min="11981" max="11981" width="8.85546875" style="5"/>
    <col min="11982" max="11982" width="33" style="5" customWidth="1"/>
    <col min="11983" max="12231" width="8.85546875" style="5"/>
    <col min="12232" max="12232" width="11.28515625" style="5" customWidth="1"/>
    <col min="12233" max="12233" width="87.85546875" style="5" customWidth="1"/>
    <col min="12234" max="12234" width="12" style="5" customWidth="1"/>
    <col min="12235" max="12235" width="9.42578125" style="5" customWidth="1"/>
    <col min="12236" max="12236" width="6" style="5" customWidth="1"/>
    <col min="12237" max="12237" width="8.85546875" style="5"/>
    <col min="12238" max="12238" width="33" style="5" customWidth="1"/>
    <col min="12239" max="12487" width="8.85546875" style="5"/>
    <col min="12488" max="12488" width="11.28515625" style="5" customWidth="1"/>
    <col min="12489" max="12489" width="87.85546875" style="5" customWidth="1"/>
    <col min="12490" max="12490" width="12" style="5" customWidth="1"/>
    <col min="12491" max="12491" width="9.42578125" style="5" customWidth="1"/>
    <col min="12492" max="12492" width="6" style="5" customWidth="1"/>
    <col min="12493" max="12493" width="8.85546875" style="5"/>
    <col min="12494" max="12494" width="33" style="5" customWidth="1"/>
    <col min="12495" max="12743" width="8.85546875" style="5"/>
    <col min="12744" max="12744" width="11.28515625" style="5" customWidth="1"/>
    <col min="12745" max="12745" width="87.85546875" style="5" customWidth="1"/>
    <col min="12746" max="12746" width="12" style="5" customWidth="1"/>
    <col min="12747" max="12747" width="9.42578125" style="5" customWidth="1"/>
    <col min="12748" max="12748" width="6" style="5" customWidth="1"/>
    <col min="12749" max="12749" width="8.85546875" style="5"/>
    <col min="12750" max="12750" width="33" style="5" customWidth="1"/>
    <col min="12751" max="12999" width="8.85546875" style="5"/>
    <col min="13000" max="13000" width="11.28515625" style="5" customWidth="1"/>
    <col min="13001" max="13001" width="87.85546875" style="5" customWidth="1"/>
    <col min="13002" max="13002" width="12" style="5" customWidth="1"/>
    <col min="13003" max="13003" width="9.42578125" style="5" customWidth="1"/>
    <col min="13004" max="13004" width="6" style="5" customWidth="1"/>
    <col min="13005" max="13005" width="8.85546875" style="5"/>
    <col min="13006" max="13006" width="33" style="5" customWidth="1"/>
    <col min="13007" max="13255" width="8.85546875" style="5"/>
    <col min="13256" max="13256" width="11.28515625" style="5" customWidth="1"/>
    <col min="13257" max="13257" width="87.85546875" style="5" customWidth="1"/>
    <col min="13258" max="13258" width="12" style="5" customWidth="1"/>
    <col min="13259" max="13259" width="9.42578125" style="5" customWidth="1"/>
    <col min="13260" max="13260" width="6" style="5" customWidth="1"/>
    <col min="13261" max="13261" width="8.85546875" style="5"/>
    <col min="13262" max="13262" width="33" style="5" customWidth="1"/>
    <col min="13263" max="13511" width="8.85546875" style="5"/>
    <col min="13512" max="13512" width="11.28515625" style="5" customWidth="1"/>
    <col min="13513" max="13513" width="87.85546875" style="5" customWidth="1"/>
    <col min="13514" max="13514" width="12" style="5" customWidth="1"/>
    <col min="13515" max="13515" width="9.42578125" style="5" customWidth="1"/>
    <col min="13516" max="13516" width="6" style="5" customWidth="1"/>
    <col min="13517" max="13517" width="8.85546875" style="5"/>
    <col min="13518" max="13518" width="33" style="5" customWidth="1"/>
    <col min="13519" max="13767" width="8.85546875" style="5"/>
    <col min="13768" max="13768" width="11.28515625" style="5" customWidth="1"/>
    <col min="13769" max="13769" width="87.85546875" style="5" customWidth="1"/>
    <col min="13770" max="13770" width="12" style="5" customWidth="1"/>
    <col min="13771" max="13771" width="9.42578125" style="5" customWidth="1"/>
    <col min="13772" max="13772" width="6" style="5" customWidth="1"/>
    <col min="13773" max="13773" width="8.85546875" style="5"/>
    <col min="13774" max="13774" width="33" style="5" customWidth="1"/>
    <col min="13775" max="14023" width="8.85546875" style="5"/>
    <col min="14024" max="14024" width="11.28515625" style="5" customWidth="1"/>
    <col min="14025" max="14025" width="87.85546875" style="5" customWidth="1"/>
    <col min="14026" max="14026" width="12" style="5" customWidth="1"/>
    <col min="14027" max="14027" width="9.42578125" style="5" customWidth="1"/>
    <col min="14028" max="14028" width="6" style="5" customWidth="1"/>
    <col min="14029" max="14029" width="8.85546875" style="5"/>
    <col min="14030" max="14030" width="33" style="5" customWidth="1"/>
    <col min="14031" max="14279" width="8.85546875" style="5"/>
    <col min="14280" max="14280" width="11.28515625" style="5" customWidth="1"/>
    <col min="14281" max="14281" width="87.85546875" style="5" customWidth="1"/>
    <col min="14282" max="14282" width="12" style="5" customWidth="1"/>
    <col min="14283" max="14283" width="9.42578125" style="5" customWidth="1"/>
    <col min="14284" max="14284" width="6" style="5" customWidth="1"/>
    <col min="14285" max="14285" width="8.85546875" style="5"/>
    <col min="14286" max="14286" width="33" style="5" customWidth="1"/>
    <col min="14287" max="14535" width="8.85546875" style="5"/>
    <col min="14536" max="14536" width="11.28515625" style="5" customWidth="1"/>
    <col min="14537" max="14537" width="87.85546875" style="5" customWidth="1"/>
    <col min="14538" max="14538" width="12" style="5" customWidth="1"/>
    <col min="14539" max="14539" width="9.42578125" style="5" customWidth="1"/>
    <col min="14540" max="14540" width="6" style="5" customWidth="1"/>
    <col min="14541" max="14541" width="8.85546875" style="5"/>
    <col min="14542" max="14542" width="33" style="5" customWidth="1"/>
    <col min="14543" max="14791" width="8.85546875" style="5"/>
    <col min="14792" max="14792" width="11.28515625" style="5" customWidth="1"/>
    <col min="14793" max="14793" width="87.85546875" style="5" customWidth="1"/>
    <col min="14794" max="14794" width="12" style="5" customWidth="1"/>
    <col min="14795" max="14795" width="9.42578125" style="5" customWidth="1"/>
    <col min="14796" max="14796" width="6" style="5" customWidth="1"/>
    <col min="14797" max="14797" width="8.85546875" style="5"/>
    <col min="14798" max="14798" width="33" style="5" customWidth="1"/>
    <col min="14799" max="15047" width="8.85546875" style="5"/>
    <col min="15048" max="15048" width="11.28515625" style="5" customWidth="1"/>
    <col min="15049" max="15049" width="87.85546875" style="5" customWidth="1"/>
    <col min="15050" max="15050" width="12" style="5" customWidth="1"/>
    <col min="15051" max="15051" width="9.42578125" style="5" customWidth="1"/>
    <col min="15052" max="15052" width="6" style="5" customWidth="1"/>
    <col min="15053" max="15053" width="8.85546875" style="5"/>
    <col min="15054" max="15054" width="33" style="5" customWidth="1"/>
    <col min="15055" max="15303" width="8.85546875" style="5"/>
    <col min="15304" max="15304" width="11.28515625" style="5" customWidth="1"/>
    <col min="15305" max="15305" width="87.85546875" style="5" customWidth="1"/>
    <col min="15306" max="15306" width="12" style="5" customWidth="1"/>
    <col min="15307" max="15307" width="9.42578125" style="5" customWidth="1"/>
    <col min="15308" max="15308" width="6" style="5" customWidth="1"/>
    <col min="15309" max="15309" width="8.85546875" style="5"/>
    <col min="15310" max="15310" width="33" style="5" customWidth="1"/>
    <col min="15311" max="15559" width="8.85546875" style="5"/>
    <col min="15560" max="15560" width="11.28515625" style="5" customWidth="1"/>
    <col min="15561" max="15561" width="87.85546875" style="5" customWidth="1"/>
    <col min="15562" max="15562" width="12" style="5" customWidth="1"/>
    <col min="15563" max="15563" width="9.42578125" style="5" customWidth="1"/>
    <col min="15564" max="15564" width="6" style="5" customWidth="1"/>
    <col min="15565" max="15565" width="8.85546875" style="5"/>
    <col min="15566" max="15566" width="33" style="5" customWidth="1"/>
    <col min="15567" max="15815" width="8.85546875" style="5"/>
    <col min="15816" max="15816" width="11.28515625" style="5" customWidth="1"/>
    <col min="15817" max="15817" width="87.85546875" style="5" customWidth="1"/>
    <col min="15818" max="15818" width="12" style="5" customWidth="1"/>
    <col min="15819" max="15819" width="9.42578125" style="5" customWidth="1"/>
    <col min="15820" max="15820" width="6" style="5" customWidth="1"/>
    <col min="15821" max="15821" width="8.85546875" style="5"/>
    <col min="15822" max="15822" width="33" style="5" customWidth="1"/>
    <col min="15823" max="16071" width="8.85546875" style="5"/>
    <col min="16072" max="16072" width="11.28515625" style="5" customWidth="1"/>
    <col min="16073" max="16073" width="87.85546875" style="5" customWidth="1"/>
    <col min="16074" max="16074" width="12" style="5" customWidth="1"/>
    <col min="16075" max="16075" width="9.42578125" style="5" customWidth="1"/>
    <col min="16076" max="16076" width="6" style="5" customWidth="1"/>
    <col min="16077" max="16077" width="8.85546875" style="5"/>
    <col min="16078" max="16078" width="33" style="5" customWidth="1"/>
    <col min="16079" max="16380" width="8.85546875" style="5"/>
    <col min="16381" max="16384" width="9.140625" style="5" customWidth="1"/>
  </cols>
  <sheetData>
    <row r="1" spans="1:3" s="23" customFormat="1" x14ac:dyDescent="0.25">
      <c r="B1" s="264" t="s">
        <v>309</v>
      </c>
      <c r="C1" s="264"/>
    </row>
    <row r="2" spans="1:3" s="14" customFormat="1" x14ac:dyDescent="0.2">
      <c r="A2" s="265"/>
      <c r="B2" s="265"/>
      <c r="C2" s="8"/>
    </row>
    <row r="3" spans="1:3" s="23" customFormat="1" ht="15.75" x14ac:dyDescent="0.2">
      <c r="B3" s="267" t="s">
        <v>335</v>
      </c>
      <c r="C3" s="267"/>
    </row>
    <row r="4" spans="1:3" s="23" customFormat="1" ht="15.75" x14ac:dyDescent="0.2">
      <c r="B4" s="267" t="s">
        <v>1</v>
      </c>
      <c r="C4" s="267"/>
    </row>
    <row r="5" spans="1:3" s="15" customFormat="1" ht="68.45" customHeight="1" x14ac:dyDescent="0.2">
      <c r="B5" s="268" t="s">
        <v>16</v>
      </c>
      <c r="C5" s="268"/>
    </row>
    <row r="6" spans="1:3" s="15" customFormat="1" ht="12.75" x14ac:dyDescent="0.2">
      <c r="A6" s="32"/>
      <c r="B6" s="32"/>
      <c r="C6" s="32"/>
    </row>
    <row r="7" spans="1:3" s="15" customFormat="1" ht="15.75" x14ac:dyDescent="0.2">
      <c r="A7" s="273" t="s">
        <v>147</v>
      </c>
      <c r="B7" s="273"/>
      <c r="C7" s="273"/>
    </row>
    <row r="8" spans="1:3" s="15" customFormat="1" ht="15.75" x14ac:dyDescent="0.2">
      <c r="A8" s="16" t="s">
        <v>2</v>
      </c>
      <c r="B8" s="260"/>
      <c r="C8" s="261"/>
    </row>
    <row r="9" spans="1:3" s="15" customFormat="1" ht="15.75" x14ac:dyDescent="0.2">
      <c r="A9" s="142" t="s">
        <v>15</v>
      </c>
      <c r="B9" s="142" t="s">
        <v>18</v>
      </c>
      <c r="C9" s="147"/>
    </row>
    <row r="10" spans="1:3" s="15" customFormat="1" x14ac:dyDescent="0.2">
      <c r="A10" s="141">
        <v>-693.9</v>
      </c>
      <c r="B10" s="141">
        <v>-693.9</v>
      </c>
      <c r="C10" s="195" t="s">
        <v>135</v>
      </c>
    </row>
    <row r="11" spans="1:3" s="15" customFormat="1" ht="60" x14ac:dyDescent="0.2">
      <c r="A11" s="141">
        <v>693.9</v>
      </c>
      <c r="B11" s="141">
        <v>693.9</v>
      </c>
      <c r="C11" s="195" t="s">
        <v>134</v>
      </c>
    </row>
    <row r="12" spans="1:3" s="15" customFormat="1" x14ac:dyDescent="0.2">
      <c r="A12" s="200">
        <f>SUM(A10:A11)</f>
        <v>0</v>
      </c>
      <c r="B12" s="200">
        <f>SUM(B10:B11)</f>
        <v>0</v>
      </c>
      <c r="C12" s="84" t="s">
        <v>7</v>
      </c>
    </row>
    <row r="13" spans="1:3" x14ac:dyDescent="0.2">
      <c r="A13" s="143">
        <f>SUM(A14)</f>
        <v>102.7</v>
      </c>
      <c r="B13" s="143">
        <f>SUM(B14)</f>
        <v>107.2</v>
      </c>
      <c r="C13" s="148" t="s">
        <v>101</v>
      </c>
    </row>
    <row r="14" spans="1:3" s="159" customFormat="1" x14ac:dyDescent="0.2">
      <c r="A14" s="157">
        <v>102.7</v>
      </c>
      <c r="B14" s="157">
        <v>107.2</v>
      </c>
      <c r="C14" s="158" t="s">
        <v>146</v>
      </c>
    </row>
    <row r="15" spans="1:3" x14ac:dyDescent="0.2">
      <c r="A15" s="143">
        <f>SUM(A16)</f>
        <v>-102.7</v>
      </c>
      <c r="B15" s="143">
        <f>SUM(B16)</f>
        <v>-107.2</v>
      </c>
      <c r="C15" s="148" t="s">
        <v>100</v>
      </c>
    </row>
    <row r="16" spans="1:3" ht="12.75" x14ac:dyDescent="0.2">
      <c r="A16" s="144">
        <v>-102.7</v>
      </c>
      <c r="B16" s="144">
        <v>-107.2</v>
      </c>
      <c r="C16" s="149" t="s">
        <v>146</v>
      </c>
    </row>
    <row r="17" spans="1:3" ht="30" x14ac:dyDescent="0.2">
      <c r="A17" s="145">
        <f>A13+A15</f>
        <v>0</v>
      </c>
      <c r="B17" s="145">
        <f>B13+B15</f>
        <v>0</v>
      </c>
      <c r="C17" s="150" t="s">
        <v>8</v>
      </c>
    </row>
    <row r="18" spans="1:3" s="15" customFormat="1" ht="45" x14ac:dyDescent="0.2">
      <c r="A18" s="141">
        <v>345</v>
      </c>
      <c r="B18" s="141">
        <v>345</v>
      </c>
      <c r="C18" s="135" t="s">
        <v>93</v>
      </c>
    </row>
    <row r="19" spans="1:3" s="15" customFormat="1" ht="30" x14ac:dyDescent="0.2">
      <c r="A19" s="141">
        <v>143.19999999999999</v>
      </c>
      <c r="B19" s="141">
        <v>143.19999999999999</v>
      </c>
      <c r="C19" s="135" t="s">
        <v>95</v>
      </c>
    </row>
    <row r="20" spans="1:3" s="15" customFormat="1" ht="45" x14ac:dyDescent="0.2">
      <c r="A20" s="141">
        <v>-256.8</v>
      </c>
      <c r="B20" s="141">
        <v>0</v>
      </c>
      <c r="C20" s="135" t="s">
        <v>87</v>
      </c>
    </row>
    <row r="21" spans="1:3" s="15" customFormat="1" ht="45" x14ac:dyDescent="0.2">
      <c r="A21" s="141">
        <v>12709.3</v>
      </c>
      <c r="B21" s="141">
        <v>12709.3</v>
      </c>
      <c r="C21" s="135" t="s">
        <v>96</v>
      </c>
    </row>
    <row r="22" spans="1:3" s="15" customFormat="1" ht="30" x14ac:dyDescent="0.2">
      <c r="A22" s="146">
        <f>SUM(A18:A21)</f>
        <v>12940.699999999999</v>
      </c>
      <c r="B22" s="146">
        <f>SUM(B18:B21)</f>
        <v>13197.5</v>
      </c>
      <c r="C22" s="150" t="s">
        <v>3</v>
      </c>
    </row>
    <row r="23" spans="1:3" s="15" customFormat="1" ht="15.75" x14ac:dyDescent="0.2">
      <c r="A23" s="146">
        <f>A22+A17+A12</f>
        <v>12940.699999999999</v>
      </c>
      <c r="B23" s="146">
        <f>B22+B17+B12</f>
        <v>13197.5</v>
      </c>
      <c r="C23" s="151" t="s">
        <v>4</v>
      </c>
    </row>
    <row r="24" spans="1:3" ht="15.75" x14ac:dyDescent="0.2">
      <c r="A24" s="272" t="s">
        <v>5</v>
      </c>
      <c r="B24" s="272"/>
      <c r="C24" s="272"/>
    </row>
    <row r="25" spans="1:3" s="15" customFormat="1" ht="12.75" x14ac:dyDescent="0.2">
      <c r="A25" s="16" t="s">
        <v>2</v>
      </c>
      <c r="B25" s="76"/>
      <c r="C25" s="77"/>
    </row>
    <row r="26" spans="1:3" ht="15.75" x14ac:dyDescent="0.2">
      <c r="A26" s="78" t="s">
        <v>15</v>
      </c>
      <c r="B26" s="78" t="s">
        <v>18</v>
      </c>
      <c r="C26" s="79"/>
    </row>
    <row r="27" spans="1:3" ht="29.25" x14ac:dyDescent="0.2">
      <c r="A27" s="82">
        <v>143.19999999999999</v>
      </c>
      <c r="B27" s="82">
        <v>143.19999999999999</v>
      </c>
      <c r="C27" s="75" t="s">
        <v>45</v>
      </c>
    </row>
    <row r="28" spans="1:3" ht="27.75" x14ac:dyDescent="0.2">
      <c r="A28" s="82">
        <v>345</v>
      </c>
      <c r="B28" s="82">
        <v>345</v>
      </c>
      <c r="C28" s="74" t="s">
        <v>46</v>
      </c>
    </row>
    <row r="29" spans="1:3" ht="30" x14ac:dyDescent="0.2">
      <c r="A29" s="82">
        <f>A30+A31</f>
        <v>-256.8</v>
      </c>
      <c r="B29" s="82">
        <f>B30+B31</f>
        <v>0</v>
      </c>
      <c r="C29" s="24" t="s">
        <v>292</v>
      </c>
    </row>
    <row r="30" spans="1:3" x14ac:dyDescent="0.2">
      <c r="A30" s="82">
        <v>-360.1</v>
      </c>
      <c r="B30" s="82">
        <v>0</v>
      </c>
      <c r="C30" s="86" t="s">
        <v>53</v>
      </c>
    </row>
    <row r="31" spans="1:3" x14ac:dyDescent="0.2">
      <c r="A31" s="82">
        <v>103.3</v>
      </c>
      <c r="B31" s="82">
        <v>0</v>
      </c>
      <c r="C31" s="86" t="s">
        <v>53</v>
      </c>
    </row>
    <row r="32" spans="1:3" ht="45" x14ac:dyDescent="0.2">
      <c r="A32" s="82">
        <v>12709.3</v>
      </c>
      <c r="B32" s="82">
        <v>12709.3</v>
      </c>
      <c r="C32" s="24" t="s">
        <v>293</v>
      </c>
    </row>
    <row r="33" spans="1:5" s="15" customFormat="1" ht="30" x14ac:dyDescent="0.2">
      <c r="A33" s="83">
        <f>A27+A28+A29+A32</f>
        <v>12940.699999999999</v>
      </c>
      <c r="B33" s="83">
        <f>B27+B28+B29+B32</f>
        <v>13197.5</v>
      </c>
      <c r="C33" s="84" t="s">
        <v>3</v>
      </c>
      <c r="D33" s="27"/>
      <c r="E33" s="27"/>
    </row>
    <row r="34" spans="1:5" s="15" customFormat="1" x14ac:dyDescent="0.2">
      <c r="A34" s="83">
        <f>A33</f>
        <v>12940.699999999999</v>
      </c>
      <c r="B34" s="83">
        <f>B33</f>
        <v>13197.5</v>
      </c>
      <c r="C34" s="217" t="s">
        <v>6</v>
      </c>
    </row>
    <row r="35" spans="1:5" s="15" customFormat="1" x14ac:dyDescent="0.2">
      <c r="A35" s="5"/>
      <c r="B35" s="41"/>
      <c r="C35" s="10"/>
    </row>
    <row r="36" spans="1:5" s="15" customFormat="1" x14ac:dyDescent="0.2">
      <c r="A36" s="68"/>
      <c r="B36" s="68"/>
      <c r="C36" s="10"/>
    </row>
    <row r="37" spans="1:5" s="15" customFormat="1" x14ac:dyDescent="0.2">
      <c r="A37" s="5"/>
      <c r="B37" s="13"/>
      <c r="C37" s="10"/>
    </row>
    <row r="38" spans="1:5" s="15" customFormat="1" x14ac:dyDescent="0.2">
      <c r="B38" s="36"/>
      <c r="C38" s="34"/>
    </row>
    <row r="43" spans="1:5" ht="12.75" x14ac:dyDescent="0.2">
      <c r="B43" s="5"/>
      <c r="C43" s="5"/>
    </row>
    <row r="44" spans="1:5" ht="12.75" x14ac:dyDescent="0.2">
      <c r="B44" s="5"/>
      <c r="C44" s="5"/>
    </row>
    <row r="45" spans="1:5" ht="12.75" x14ac:dyDescent="0.2">
      <c r="B45" s="5"/>
      <c r="C45" s="5"/>
    </row>
    <row r="53" spans="2:3" ht="12.75" x14ac:dyDescent="0.2">
      <c r="B53" s="5"/>
      <c r="C53" s="5"/>
    </row>
    <row r="54" spans="2:3" ht="12.75" x14ac:dyDescent="0.2">
      <c r="B54" s="5"/>
      <c r="C54" s="5"/>
    </row>
  </sheetData>
  <mergeCells count="7">
    <mergeCell ref="A24:C24"/>
    <mergeCell ref="B1:C1"/>
    <mergeCell ref="A2:B2"/>
    <mergeCell ref="B3:C3"/>
    <mergeCell ref="B4:C4"/>
    <mergeCell ref="B5:C5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G17"/>
    </sheetView>
  </sheetViews>
  <sheetFormatPr defaultRowHeight="15" x14ac:dyDescent="0.25"/>
  <cols>
    <col min="1" max="1" width="8.42578125" customWidth="1"/>
    <col min="2" max="2" width="31.28515625" customWidth="1"/>
    <col min="3" max="3" width="7.7109375" style="89" customWidth="1"/>
    <col min="4" max="4" width="42" customWidth="1"/>
    <col min="6" max="6" width="12.7109375" customWidth="1"/>
    <col min="7" max="7" width="12.140625" style="96" customWidth="1"/>
  </cols>
  <sheetData>
    <row r="1" spans="1:8" x14ac:dyDescent="0.25">
      <c r="D1" s="280" t="s">
        <v>83</v>
      </c>
      <c r="E1" s="280"/>
      <c r="F1" s="280"/>
      <c r="G1" s="280"/>
      <c r="H1" s="90"/>
    </row>
    <row r="3" spans="1:8" ht="57" customHeight="1" x14ac:dyDescent="0.25">
      <c r="A3" s="281" t="s">
        <v>61</v>
      </c>
      <c r="B3" s="281"/>
      <c r="C3" s="281"/>
      <c r="D3" s="281"/>
      <c r="E3" s="281"/>
      <c r="F3" s="281"/>
      <c r="G3" s="281"/>
    </row>
    <row r="4" spans="1:8" ht="19.149999999999999" customHeight="1" x14ac:dyDescent="0.25">
      <c r="A4" s="91" t="s">
        <v>2</v>
      </c>
      <c r="B4" s="97"/>
      <c r="C4" s="97"/>
      <c r="D4" s="97"/>
      <c r="E4" s="97"/>
      <c r="F4" s="97"/>
      <c r="G4" s="97"/>
    </row>
    <row r="5" spans="1:8" s="102" customFormat="1" ht="12.75" x14ac:dyDescent="0.25">
      <c r="A5" s="98" t="s">
        <v>63</v>
      </c>
      <c r="B5" s="99" t="s">
        <v>64</v>
      </c>
      <c r="C5" s="100" t="s">
        <v>65</v>
      </c>
      <c r="D5" s="100" t="s">
        <v>66</v>
      </c>
      <c r="E5" s="100" t="s">
        <v>55</v>
      </c>
      <c r="F5" s="100" t="s">
        <v>56</v>
      </c>
      <c r="G5" s="101" t="s">
        <v>67</v>
      </c>
    </row>
    <row r="6" spans="1:8" s="102" customFormat="1" ht="14.45" customHeight="1" x14ac:dyDescent="0.25">
      <c r="A6" s="285">
        <v>176</v>
      </c>
      <c r="B6" s="288" t="s">
        <v>78</v>
      </c>
      <c r="C6" s="120">
        <v>861</v>
      </c>
      <c r="D6" s="119" t="s">
        <v>76</v>
      </c>
      <c r="E6" s="121">
        <v>702</v>
      </c>
      <c r="F6" s="121">
        <v>420153030</v>
      </c>
      <c r="G6" s="101">
        <v>-4236.3999999999996</v>
      </c>
    </row>
    <row r="7" spans="1:8" s="106" customFormat="1" ht="12" customHeight="1" x14ac:dyDescent="0.2">
      <c r="A7" s="286"/>
      <c r="B7" s="289"/>
      <c r="C7" s="103" t="s">
        <v>68</v>
      </c>
      <c r="D7" s="104" t="s">
        <v>59</v>
      </c>
      <c r="E7" s="277" t="s">
        <v>57</v>
      </c>
      <c r="F7" s="274" t="s">
        <v>62</v>
      </c>
      <c r="G7" s="105">
        <v>229.7</v>
      </c>
    </row>
    <row r="8" spans="1:8" s="106" customFormat="1" ht="12.75" x14ac:dyDescent="0.2">
      <c r="A8" s="286"/>
      <c r="B8" s="289"/>
      <c r="C8" s="107" t="s">
        <v>69</v>
      </c>
      <c r="D8" s="108" t="s">
        <v>70</v>
      </c>
      <c r="E8" s="278"/>
      <c r="F8" s="275"/>
      <c r="G8" s="105">
        <v>280.7</v>
      </c>
    </row>
    <row r="9" spans="1:8" s="106" customFormat="1" ht="12.75" x14ac:dyDescent="0.2">
      <c r="A9" s="286"/>
      <c r="B9" s="289"/>
      <c r="C9" s="109" t="s">
        <v>71</v>
      </c>
      <c r="D9" s="110" t="s">
        <v>60</v>
      </c>
      <c r="E9" s="278"/>
      <c r="F9" s="275"/>
      <c r="G9" s="105">
        <v>102.1</v>
      </c>
    </row>
    <row r="10" spans="1:8" s="106" customFormat="1" ht="12.75" x14ac:dyDescent="0.2">
      <c r="A10" s="286"/>
      <c r="B10" s="289"/>
      <c r="C10" s="109" t="s">
        <v>72</v>
      </c>
      <c r="D10" s="110" t="s">
        <v>73</v>
      </c>
      <c r="E10" s="278"/>
      <c r="F10" s="275"/>
      <c r="G10" s="105">
        <v>76.599999999999994</v>
      </c>
    </row>
    <row r="11" spans="1:8" s="106" customFormat="1" ht="12.75" x14ac:dyDescent="0.2">
      <c r="A11" s="286"/>
      <c r="B11" s="289"/>
      <c r="C11" s="109" t="s">
        <v>74</v>
      </c>
      <c r="D11" s="104" t="s">
        <v>58</v>
      </c>
      <c r="E11" s="279"/>
      <c r="F11" s="276"/>
      <c r="G11" s="105">
        <v>255.2</v>
      </c>
    </row>
    <row r="12" spans="1:8" s="106" customFormat="1" ht="12.75" x14ac:dyDescent="0.2">
      <c r="A12" s="286"/>
      <c r="B12" s="289"/>
      <c r="C12" s="277" t="s">
        <v>75</v>
      </c>
      <c r="D12" s="108" t="s">
        <v>76</v>
      </c>
      <c r="E12" s="282" t="s">
        <v>57</v>
      </c>
      <c r="F12" s="274" t="s">
        <v>62</v>
      </c>
      <c r="G12" s="116">
        <f>G13+G14+G15+G16</f>
        <v>3292.1000000000004</v>
      </c>
    </row>
    <row r="13" spans="1:8" s="106" customFormat="1" ht="12.75" x14ac:dyDescent="0.2">
      <c r="A13" s="286"/>
      <c r="B13" s="289"/>
      <c r="C13" s="278"/>
      <c r="D13" s="115" t="s">
        <v>79</v>
      </c>
      <c r="E13" s="283"/>
      <c r="F13" s="275"/>
      <c r="G13" s="117">
        <v>638</v>
      </c>
    </row>
    <row r="14" spans="1:8" s="106" customFormat="1" ht="12.75" x14ac:dyDescent="0.2">
      <c r="A14" s="286"/>
      <c r="B14" s="289"/>
      <c r="C14" s="278"/>
      <c r="D14" s="115" t="s">
        <v>80</v>
      </c>
      <c r="E14" s="283"/>
      <c r="F14" s="275"/>
      <c r="G14" s="117">
        <v>638</v>
      </c>
    </row>
    <row r="15" spans="1:8" s="106" customFormat="1" ht="12.75" x14ac:dyDescent="0.2">
      <c r="A15" s="286"/>
      <c r="B15" s="289"/>
      <c r="C15" s="278"/>
      <c r="D15" s="115" t="s">
        <v>77</v>
      </c>
      <c r="E15" s="283"/>
      <c r="F15" s="275"/>
      <c r="G15" s="117">
        <v>1122.9000000000001</v>
      </c>
    </row>
    <row r="16" spans="1:8" s="106" customFormat="1" ht="12.75" x14ac:dyDescent="0.2">
      <c r="A16" s="287"/>
      <c r="B16" s="290"/>
      <c r="C16" s="279"/>
      <c r="D16" s="115" t="s">
        <v>81</v>
      </c>
      <c r="E16" s="284"/>
      <c r="F16" s="276"/>
      <c r="G16" s="117">
        <v>893.2</v>
      </c>
    </row>
    <row r="17" spans="1:9" s="106" customFormat="1" x14ac:dyDescent="0.25">
      <c r="A17" s="118" t="s">
        <v>82</v>
      </c>
      <c r="B17" s="111"/>
      <c r="C17" s="112"/>
      <c r="D17" s="113"/>
      <c r="E17" s="114"/>
      <c r="F17" s="114"/>
      <c r="G17" s="118">
        <f>G6+G7+G8+G9+G10+G11+G12</f>
        <v>0</v>
      </c>
    </row>
    <row r="18" spans="1:9" x14ac:dyDescent="0.25">
      <c r="G18" s="91"/>
      <c r="I18" s="91"/>
    </row>
    <row r="19" spans="1:9" x14ac:dyDescent="0.25">
      <c r="A19" s="92"/>
      <c r="B19" s="93"/>
      <c r="C19" s="94"/>
      <c r="G19" s="95"/>
    </row>
    <row r="22" spans="1:9" x14ac:dyDescent="0.25">
      <c r="F22" s="277"/>
    </row>
    <row r="23" spans="1:9" x14ac:dyDescent="0.25">
      <c r="F23" s="278"/>
    </row>
    <row r="24" spans="1:9" x14ac:dyDescent="0.25">
      <c r="F24" s="278"/>
    </row>
    <row r="25" spans="1:9" x14ac:dyDescent="0.25">
      <c r="F25" s="278"/>
    </row>
    <row r="26" spans="1:9" x14ac:dyDescent="0.25">
      <c r="F26" s="279"/>
    </row>
  </sheetData>
  <mergeCells count="10">
    <mergeCell ref="F7:F11"/>
    <mergeCell ref="F22:F26"/>
    <mergeCell ref="E7:E11"/>
    <mergeCell ref="D1:G1"/>
    <mergeCell ref="A3:G3"/>
    <mergeCell ref="E12:E16"/>
    <mergeCell ref="F12:F16"/>
    <mergeCell ref="C12:C16"/>
    <mergeCell ref="A6:A16"/>
    <mergeCell ref="B6:B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D14"/>
    </sheetView>
  </sheetViews>
  <sheetFormatPr defaultRowHeight="15" x14ac:dyDescent="0.25"/>
  <cols>
    <col min="2" max="2" width="21" customWidth="1"/>
    <col min="3" max="3" width="36.85546875" customWidth="1"/>
    <col min="4" max="4" width="22" customWidth="1"/>
  </cols>
  <sheetData>
    <row r="1" spans="1:7" x14ac:dyDescent="0.25">
      <c r="B1" s="160"/>
      <c r="C1" s="280" t="s">
        <v>110</v>
      </c>
      <c r="D1" s="280"/>
      <c r="E1" s="90"/>
      <c r="F1" s="90"/>
      <c r="G1" s="90"/>
    </row>
    <row r="2" spans="1:7" x14ac:dyDescent="0.25">
      <c r="B2" s="160"/>
      <c r="C2" s="160"/>
      <c r="D2" s="160"/>
    </row>
    <row r="3" spans="1:7" ht="77.45" customHeight="1" x14ac:dyDescent="0.25">
      <c r="B3" s="281" t="s">
        <v>111</v>
      </c>
      <c r="C3" s="281"/>
      <c r="D3" s="281"/>
    </row>
    <row r="4" spans="1:7" x14ac:dyDescent="0.25">
      <c r="A4" s="91" t="s">
        <v>2</v>
      </c>
      <c r="B4" s="160"/>
      <c r="C4" s="160"/>
      <c r="D4" s="160"/>
    </row>
    <row r="5" spans="1:7" ht="24" x14ac:dyDescent="0.25">
      <c r="A5" s="98" t="s">
        <v>63</v>
      </c>
      <c r="B5" s="99" t="s">
        <v>64</v>
      </c>
      <c r="C5" s="161" t="s">
        <v>103</v>
      </c>
      <c r="D5" s="162" t="s">
        <v>104</v>
      </c>
    </row>
    <row r="6" spans="1:7" ht="14.45" customHeight="1" x14ac:dyDescent="0.25">
      <c r="A6" s="294">
        <v>623</v>
      </c>
      <c r="B6" s="291" t="s">
        <v>112</v>
      </c>
      <c r="C6" s="164" t="s">
        <v>38</v>
      </c>
      <c r="D6" s="163">
        <v>90.44</v>
      </c>
    </row>
    <row r="7" spans="1:7" x14ac:dyDescent="0.25">
      <c r="A7" s="295"/>
      <c r="B7" s="292"/>
      <c r="C7" s="164" t="s">
        <v>37</v>
      </c>
      <c r="D7" s="165">
        <v>18.09</v>
      </c>
    </row>
    <row r="8" spans="1:7" x14ac:dyDescent="0.25">
      <c r="A8" s="295"/>
      <c r="B8" s="292"/>
      <c r="C8" s="164" t="s">
        <v>113</v>
      </c>
      <c r="D8" s="165">
        <v>72.349999999999994</v>
      </c>
    </row>
    <row r="9" spans="1:7" x14ac:dyDescent="0.25">
      <c r="A9" s="295"/>
      <c r="B9" s="292"/>
      <c r="C9" s="164" t="s">
        <v>36</v>
      </c>
      <c r="D9" s="165">
        <v>60.29</v>
      </c>
    </row>
    <row r="10" spans="1:7" x14ac:dyDescent="0.25">
      <c r="A10" s="295"/>
      <c r="B10" s="292"/>
      <c r="C10" s="164" t="s">
        <v>105</v>
      </c>
      <c r="D10" s="165">
        <v>1018.95</v>
      </c>
    </row>
    <row r="11" spans="1:7" x14ac:dyDescent="0.25">
      <c r="A11" s="295"/>
      <c r="B11" s="292"/>
      <c r="C11" s="164" t="s">
        <v>106</v>
      </c>
      <c r="D11" s="165">
        <v>627.04999999999995</v>
      </c>
    </row>
    <row r="12" spans="1:7" x14ac:dyDescent="0.25">
      <c r="A12" s="295"/>
      <c r="B12" s="292"/>
      <c r="C12" s="164" t="s">
        <v>107</v>
      </c>
      <c r="D12" s="165">
        <v>1670.1</v>
      </c>
    </row>
    <row r="13" spans="1:7" x14ac:dyDescent="0.25">
      <c r="A13" s="296"/>
      <c r="B13" s="293"/>
      <c r="C13" s="164" t="s">
        <v>108</v>
      </c>
      <c r="D13" s="165">
        <v>1344.53</v>
      </c>
    </row>
    <row r="14" spans="1:7" x14ac:dyDescent="0.25">
      <c r="A14" s="168" t="s">
        <v>109</v>
      </c>
      <c r="B14" s="169"/>
      <c r="C14" s="166"/>
      <c r="D14" s="167">
        <f>SUM(D6:D13)</f>
        <v>4901.8</v>
      </c>
    </row>
  </sheetData>
  <mergeCells count="4">
    <mergeCell ref="B3:D3"/>
    <mergeCell ref="B6:B13"/>
    <mergeCell ref="C1:D1"/>
    <mergeCell ref="A6:A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23"/>
    </sheetView>
  </sheetViews>
  <sheetFormatPr defaultRowHeight="12.75" x14ac:dyDescent="0.2"/>
  <cols>
    <col min="1" max="1" width="7.140625" style="170" customWidth="1"/>
    <col min="2" max="2" width="38.5703125" style="171" customWidth="1"/>
    <col min="3" max="3" width="8.85546875" style="170"/>
    <col min="4" max="4" width="41.85546875" style="106" customWidth="1"/>
    <col min="5" max="5" width="8.85546875" style="170"/>
    <col min="6" max="6" width="12.7109375" style="170" customWidth="1"/>
    <col min="7" max="7" width="12.85546875" style="106" customWidth="1"/>
    <col min="8" max="257" width="8.85546875" style="106"/>
    <col min="258" max="258" width="41.42578125" style="106" customWidth="1"/>
    <col min="259" max="259" width="8.85546875" style="106"/>
    <col min="260" max="260" width="41.85546875" style="106" customWidth="1"/>
    <col min="261" max="261" width="8.85546875" style="106"/>
    <col min="262" max="262" width="12.7109375" style="106" customWidth="1"/>
    <col min="263" max="263" width="12.85546875" style="106" customWidth="1"/>
    <col min="264" max="513" width="8.85546875" style="106"/>
    <col min="514" max="514" width="41.42578125" style="106" customWidth="1"/>
    <col min="515" max="515" width="8.85546875" style="106"/>
    <col min="516" max="516" width="41.85546875" style="106" customWidth="1"/>
    <col min="517" max="517" width="8.85546875" style="106"/>
    <col min="518" max="518" width="12.7109375" style="106" customWidth="1"/>
    <col min="519" max="519" width="12.85546875" style="106" customWidth="1"/>
    <col min="520" max="769" width="8.85546875" style="106"/>
    <col min="770" max="770" width="41.42578125" style="106" customWidth="1"/>
    <col min="771" max="771" width="8.85546875" style="106"/>
    <col min="772" max="772" width="41.85546875" style="106" customWidth="1"/>
    <col min="773" max="773" width="8.85546875" style="106"/>
    <col min="774" max="774" width="12.7109375" style="106" customWidth="1"/>
    <col min="775" max="775" width="12.85546875" style="106" customWidth="1"/>
    <col min="776" max="1025" width="8.85546875" style="106"/>
    <col min="1026" max="1026" width="41.42578125" style="106" customWidth="1"/>
    <col min="1027" max="1027" width="8.85546875" style="106"/>
    <col min="1028" max="1028" width="41.85546875" style="106" customWidth="1"/>
    <col min="1029" max="1029" width="8.85546875" style="106"/>
    <col min="1030" max="1030" width="12.7109375" style="106" customWidth="1"/>
    <col min="1031" max="1031" width="12.85546875" style="106" customWidth="1"/>
    <col min="1032" max="1281" width="8.85546875" style="106"/>
    <col min="1282" max="1282" width="41.42578125" style="106" customWidth="1"/>
    <col min="1283" max="1283" width="8.85546875" style="106"/>
    <col min="1284" max="1284" width="41.85546875" style="106" customWidth="1"/>
    <col min="1285" max="1285" width="8.85546875" style="106"/>
    <col min="1286" max="1286" width="12.7109375" style="106" customWidth="1"/>
    <col min="1287" max="1287" width="12.85546875" style="106" customWidth="1"/>
    <col min="1288" max="1537" width="8.85546875" style="106"/>
    <col min="1538" max="1538" width="41.42578125" style="106" customWidth="1"/>
    <col min="1539" max="1539" width="8.85546875" style="106"/>
    <col min="1540" max="1540" width="41.85546875" style="106" customWidth="1"/>
    <col min="1541" max="1541" width="8.85546875" style="106"/>
    <col min="1542" max="1542" width="12.7109375" style="106" customWidth="1"/>
    <col min="1543" max="1543" width="12.85546875" style="106" customWidth="1"/>
    <col min="1544" max="1793" width="8.85546875" style="106"/>
    <col min="1794" max="1794" width="41.42578125" style="106" customWidth="1"/>
    <col min="1795" max="1795" width="8.85546875" style="106"/>
    <col min="1796" max="1796" width="41.85546875" style="106" customWidth="1"/>
    <col min="1797" max="1797" width="8.85546875" style="106"/>
    <col min="1798" max="1798" width="12.7109375" style="106" customWidth="1"/>
    <col min="1799" max="1799" width="12.85546875" style="106" customWidth="1"/>
    <col min="1800" max="2049" width="8.85546875" style="106"/>
    <col min="2050" max="2050" width="41.42578125" style="106" customWidth="1"/>
    <col min="2051" max="2051" width="8.85546875" style="106"/>
    <col min="2052" max="2052" width="41.85546875" style="106" customWidth="1"/>
    <col min="2053" max="2053" width="8.85546875" style="106"/>
    <col min="2054" max="2054" width="12.7109375" style="106" customWidth="1"/>
    <col min="2055" max="2055" width="12.85546875" style="106" customWidth="1"/>
    <col min="2056" max="2305" width="8.85546875" style="106"/>
    <col min="2306" max="2306" width="41.42578125" style="106" customWidth="1"/>
    <col min="2307" max="2307" width="8.85546875" style="106"/>
    <col min="2308" max="2308" width="41.85546875" style="106" customWidth="1"/>
    <col min="2309" max="2309" width="8.85546875" style="106"/>
    <col min="2310" max="2310" width="12.7109375" style="106" customWidth="1"/>
    <col min="2311" max="2311" width="12.85546875" style="106" customWidth="1"/>
    <col min="2312" max="2561" width="8.85546875" style="106"/>
    <col min="2562" max="2562" width="41.42578125" style="106" customWidth="1"/>
    <col min="2563" max="2563" width="8.85546875" style="106"/>
    <col min="2564" max="2564" width="41.85546875" style="106" customWidth="1"/>
    <col min="2565" max="2565" width="8.85546875" style="106"/>
    <col min="2566" max="2566" width="12.7109375" style="106" customWidth="1"/>
    <col min="2567" max="2567" width="12.85546875" style="106" customWidth="1"/>
    <col min="2568" max="2817" width="8.85546875" style="106"/>
    <col min="2818" max="2818" width="41.42578125" style="106" customWidth="1"/>
    <col min="2819" max="2819" width="8.85546875" style="106"/>
    <col min="2820" max="2820" width="41.85546875" style="106" customWidth="1"/>
    <col min="2821" max="2821" width="8.85546875" style="106"/>
    <col min="2822" max="2822" width="12.7109375" style="106" customWidth="1"/>
    <col min="2823" max="2823" width="12.85546875" style="106" customWidth="1"/>
    <col min="2824" max="3073" width="8.85546875" style="106"/>
    <col min="3074" max="3074" width="41.42578125" style="106" customWidth="1"/>
    <col min="3075" max="3075" width="8.85546875" style="106"/>
    <col min="3076" max="3076" width="41.85546875" style="106" customWidth="1"/>
    <col min="3077" max="3077" width="8.85546875" style="106"/>
    <col min="3078" max="3078" width="12.7109375" style="106" customWidth="1"/>
    <col min="3079" max="3079" width="12.85546875" style="106" customWidth="1"/>
    <col min="3080" max="3329" width="8.85546875" style="106"/>
    <col min="3330" max="3330" width="41.42578125" style="106" customWidth="1"/>
    <col min="3331" max="3331" width="8.85546875" style="106"/>
    <col min="3332" max="3332" width="41.85546875" style="106" customWidth="1"/>
    <col min="3333" max="3333" width="8.85546875" style="106"/>
    <col min="3334" max="3334" width="12.7109375" style="106" customWidth="1"/>
    <col min="3335" max="3335" width="12.85546875" style="106" customWidth="1"/>
    <col min="3336" max="3585" width="8.85546875" style="106"/>
    <col min="3586" max="3586" width="41.42578125" style="106" customWidth="1"/>
    <col min="3587" max="3587" width="8.85546875" style="106"/>
    <col min="3588" max="3588" width="41.85546875" style="106" customWidth="1"/>
    <col min="3589" max="3589" width="8.85546875" style="106"/>
    <col min="3590" max="3590" width="12.7109375" style="106" customWidth="1"/>
    <col min="3591" max="3591" width="12.85546875" style="106" customWidth="1"/>
    <col min="3592" max="3841" width="8.85546875" style="106"/>
    <col min="3842" max="3842" width="41.42578125" style="106" customWidth="1"/>
    <col min="3843" max="3843" width="8.85546875" style="106"/>
    <col min="3844" max="3844" width="41.85546875" style="106" customWidth="1"/>
    <col min="3845" max="3845" width="8.85546875" style="106"/>
    <col min="3846" max="3846" width="12.7109375" style="106" customWidth="1"/>
    <col min="3847" max="3847" width="12.85546875" style="106" customWidth="1"/>
    <col min="3848" max="4097" width="8.85546875" style="106"/>
    <col min="4098" max="4098" width="41.42578125" style="106" customWidth="1"/>
    <col min="4099" max="4099" width="8.85546875" style="106"/>
    <col min="4100" max="4100" width="41.85546875" style="106" customWidth="1"/>
    <col min="4101" max="4101" width="8.85546875" style="106"/>
    <col min="4102" max="4102" width="12.7109375" style="106" customWidth="1"/>
    <col min="4103" max="4103" width="12.85546875" style="106" customWidth="1"/>
    <col min="4104" max="4353" width="8.85546875" style="106"/>
    <col min="4354" max="4354" width="41.42578125" style="106" customWidth="1"/>
    <col min="4355" max="4355" width="8.85546875" style="106"/>
    <col min="4356" max="4356" width="41.85546875" style="106" customWidth="1"/>
    <col min="4357" max="4357" width="8.85546875" style="106"/>
    <col min="4358" max="4358" width="12.7109375" style="106" customWidth="1"/>
    <col min="4359" max="4359" width="12.85546875" style="106" customWidth="1"/>
    <col min="4360" max="4609" width="8.85546875" style="106"/>
    <col min="4610" max="4610" width="41.42578125" style="106" customWidth="1"/>
    <col min="4611" max="4611" width="8.85546875" style="106"/>
    <col min="4612" max="4612" width="41.85546875" style="106" customWidth="1"/>
    <col min="4613" max="4613" width="8.85546875" style="106"/>
    <col min="4614" max="4614" width="12.7109375" style="106" customWidth="1"/>
    <col min="4615" max="4615" width="12.85546875" style="106" customWidth="1"/>
    <col min="4616" max="4865" width="8.85546875" style="106"/>
    <col min="4866" max="4866" width="41.42578125" style="106" customWidth="1"/>
    <col min="4867" max="4867" width="8.85546875" style="106"/>
    <col min="4868" max="4868" width="41.85546875" style="106" customWidth="1"/>
    <col min="4869" max="4869" width="8.85546875" style="106"/>
    <col min="4870" max="4870" width="12.7109375" style="106" customWidth="1"/>
    <col min="4871" max="4871" width="12.85546875" style="106" customWidth="1"/>
    <col min="4872" max="5121" width="8.85546875" style="106"/>
    <col min="5122" max="5122" width="41.42578125" style="106" customWidth="1"/>
    <col min="5123" max="5123" width="8.85546875" style="106"/>
    <col min="5124" max="5124" width="41.85546875" style="106" customWidth="1"/>
    <col min="5125" max="5125" width="8.85546875" style="106"/>
    <col min="5126" max="5126" width="12.7109375" style="106" customWidth="1"/>
    <col min="5127" max="5127" width="12.85546875" style="106" customWidth="1"/>
    <col min="5128" max="5377" width="8.85546875" style="106"/>
    <col min="5378" max="5378" width="41.42578125" style="106" customWidth="1"/>
    <col min="5379" max="5379" width="8.85546875" style="106"/>
    <col min="5380" max="5380" width="41.85546875" style="106" customWidth="1"/>
    <col min="5381" max="5381" width="8.85546875" style="106"/>
    <col min="5382" max="5382" width="12.7109375" style="106" customWidth="1"/>
    <col min="5383" max="5383" width="12.85546875" style="106" customWidth="1"/>
    <col min="5384" max="5633" width="8.85546875" style="106"/>
    <col min="5634" max="5634" width="41.42578125" style="106" customWidth="1"/>
    <col min="5635" max="5635" width="8.85546875" style="106"/>
    <col min="5636" max="5636" width="41.85546875" style="106" customWidth="1"/>
    <col min="5637" max="5637" width="8.85546875" style="106"/>
    <col min="5638" max="5638" width="12.7109375" style="106" customWidth="1"/>
    <col min="5639" max="5639" width="12.85546875" style="106" customWidth="1"/>
    <col min="5640" max="5889" width="8.85546875" style="106"/>
    <col min="5890" max="5890" width="41.42578125" style="106" customWidth="1"/>
    <col min="5891" max="5891" width="8.85546875" style="106"/>
    <col min="5892" max="5892" width="41.85546875" style="106" customWidth="1"/>
    <col min="5893" max="5893" width="8.85546875" style="106"/>
    <col min="5894" max="5894" width="12.7109375" style="106" customWidth="1"/>
    <col min="5895" max="5895" width="12.85546875" style="106" customWidth="1"/>
    <col min="5896" max="6145" width="8.85546875" style="106"/>
    <col min="6146" max="6146" width="41.42578125" style="106" customWidth="1"/>
    <col min="6147" max="6147" width="8.85546875" style="106"/>
    <col min="6148" max="6148" width="41.85546875" style="106" customWidth="1"/>
    <col min="6149" max="6149" width="8.85546875" style="106"/>
    <col min="6150" max="6150" width="12.7109375" style="106" customWidth="1"/>
    <col min="6151" max="6151" width="12.85546875" style="106" customWidth="1"/>
    <col min="6152" max="6401" width="8.85546875" style="106"/>
    <col min="6402" max="6402" width="41.42578125" style="106" customWidth="1"/>
    <col min="6403" max="6403" width="8.85546875" style="106"/>
    <col min="6404" max="6404" width="41.85546875" style="106" customWidth="1"/>
    <col min="6405" max="6405" width="8.85546875" style="106"/>
    <col min="6406" max="6406" width="12.7109375" style="106" customWidth="1"/>
    <col min="6407" max="6407" width="12.85546875" style="106" customWidth="1"/>
    <col min="6408" max="6657" width="8.85546875" style="106"/>
    <col min="6658" max="6658" width="41.42578125" style="106" customWidth="1"/>
    <col min="6659" max="6659" width="8.85546875" style="106"/>
    <col min="6660" max="6660" width="41.85546875" style="106" customWidth="1"/>
    <col min="6661" max="6661" width="8.85546875" style="106"/>
    <col min="6662" max="6662" width="12.7109375" style="106" customWidth="1"/>
    <col min="6663" max="6663" width="12.85546875" style="106" customWidth="1"/>
    <col min="6664" max="6913" width="8.85546875" style="106"/>
    <col min="6914" max="6914" width="41.42578125" style="106" customWidth="1"/>
    <col min="6915" max="6915" width="8.85546875" style="106"/>
    <col min="6916" max="6916" width="41.85546875" style="106" customWidth="1"/>
    <col min="6917" max="6917" width="8.85546875" style="106"/>
    <col min="6918" max="6918" width="12.7109375" style="106" customWidth="1"/>
    <col min="6919" max="6919" width="12.85546875" style="106" customWidth="1"/>
    <col min="6920" max="7169" width="8.85546875" style="106"/>
    <col min="7170" max="7170" width="41.42578125" style="106" customWidth="1"/>
    <col min="7171" max="7171" width="8.85546875" style="106"/>
    <col min="7172" max="7172" width="41.85546875" style="106" customWidth="1"/>
    <col min="7173" max="7173" width="8.85546875" style="106"/>
    <col min="7174" max="7174" width="12.7109375" style="106" customWidth="1"/>
    <col min="7175" max="7175" width="12.85546875" style="106" customWidth="1"/>
    <col min="7176" max="7425" width="8.85546875" style="106"/>
    <col min="7426" max="7426" width="41.42578125" style="106" customWidth="1"/>
    <col min="7427" max="7427" width="8.85546875" style="106"/>
    <col min="7428" max="7428" width="41.85546875" style="106" customWidth="1"/>
    <col min="7429" max="7429" width="8.85546875" style="106"/>
    <col min="7430" max="7430" width="12.7109375" style="106" customWidth="1"/>
    <col min="7431" max="7431" width="12.85546875" style="106" customWidth="1"/>
    <col min="7432" max="7681" width="8.85546875" style="106"/>
    <col min="7682" max="7682" width="41.42578125" style="106" customWidth="1"/>
    <col min="7683" max="7683" width="8.85546875" style="106"/>
    <col min="7684" max="7684" width="41.85546875" style="106" customWidth="1"/>
    <col min="7685" max="7685" width="8.85546875" style="106"/>
    <col min="7686" max="7686" width="12.7109375" style="106" customWidth="1"/>
    <col min="7687" max="7687" width="12.85546875" style="106" customWidth="1"/>
    <col min="7688" max="7937" width="8.85546875" style="106"/>
    <col min="7938" max="7938" width="41.42578125" style="106" customWidth="1"/>
    <col min="7939" max="7939" width="8.85546875" style="106"/>
    <col min="7940" max="7940" width="41.85546875" style="106" customWidth="1"/>
    <col min="7941" max="7941" width="8.85546875" style="106"/>
    <col min="7942" max="7942" width="12.7109375" style="106" customWidth="1"/>
    <col min="7943" max="7943" width="12.85546875" style="106" customWidth="1"/>
    <col min="7944" max="8193" width="8.85546875" style="106"/>
    <col min="8194" max="8194" width="41.42578125" style="106" customWidth="1"/>
    <col min="8195" max="8195" width="8.85546875" style="106"/>
    <col min="8196" max="8196" width="41.85546875" style="106" customWidth="1"/>
    <col min="8197" max="8197" width="8.85546875" style="106"/>
    <col min="8198" max="8198" width="12.7109375" style="106" customWidth="1"/>
    <col min="8199" max="8199" width="12.85546875" style="106" customWidth="1"/>
    <col min="8200" max="8449" width="8.85546875" style="106"/>
    <col min="8450" max="8450" width="41.42578125" style="106" customWidth="1"/>
    <col min="8451" max="8451" width="8.85546875" style="106"/>
    <col min="8452" max="8452" width="41.85546875" style="106" customWidth="1"/>
    <col min="8453" max="8453" width="8.85546875" style="106"/>
    <col min="8454" max="8454" width="12.7109375" style="106" customWidth="1"/>
    <col min="8455" max="8455" width="12.85546875" style="106" customWidth="1"/>
    <col min="8456" max="8705" width="8.85546875" style="106"/>
    <col min="8706" max="8706" width="41.42578125" style="106" customWidth="1"/>
    <col min="8707" max="8707" width="8.85546875" style="106"/>
    <col min="8708" max="8708" width="41.85546875" style="106" customWidth="1"/>
    <col min="8709" max="8709" width="8.85546875" style="106"/>
    <col min="8710" max="8710" width="12.7109375" style="106" customWidth="1"/>
    <col min="8711" max="8711" width="12.85546875" style="106" customWidth="1"/>
    <col min="8712" max="8961" width="8.85546875" style="106"/>
    <col min="8962" max="8962" width="41.42578125" style="106" customWidth="1"/>
    <col min="8963" max="8963" width="8.85546875" style="106"/>
    <col min="8964" max="8964" width="41.85546875" style="106" customWidth="1"/>
    <col min="8965" max="8965" width="8.85546875" style="106"/>
    <col min="8966" max="8966" width="12.7109375" style="106" customWidth="1"/>
    <col min="8967" max="8967" width="12.85546875" style="106" customWidth="1"/>
    <col min="8968" max="9217" width="8.85546875" style="106"/>
    <col min="9218" max="9218" width="41.42578125" style="106" customWidth="1"/>
    <col min="9219" max="9219" width="8.85546875" style="106"/>
    <col min="9220" max="9220" width="41.85546875" style="106" customWidth="1"/>
    <col min="9221" max="9221" width="8.85546875" style="106"/>
    <col min="9222" max="9222" width="12.7109375" style="106" customWidth="1"/>
    <col min="9223" max="9223" width="12.85546875" style="106" customWidth="1"/>
    <col min="9224" max="9473" width="8.85546875" style="106"/>
    <col min="9474" max="9474" width="41.42578125" style="106" customWidth="1"/>
    <col min="9475" max="9475" width="8.85546875" style="106"/>
    <col min="9476" max="9476" width="41.85546875" style="106" customWidth="1"/>
    <col min="9477" max="9477" width="8.85546875" style="106"/>
    <col min="9478" max="9478" width="12.7109375" style="106" customWidth="1"/>
    <col min="9479" max="9479" width="12.85546875" style="106" customWidth="1"/>
    <col min="9480" max="9729" width="8.85546875" style="106"/>
    <col min="9730" max="9730" width="41.42578125" style="106" customWidth="1"/>
    <col min="9731" max="9731" width="8.85546875" style="106"/>
    <col min="9732" max="9732" width="41.85546875" style="106" customWidth="1"/>
    <col min="9733" max="9733" width="8.85546875" style="106"/>
    <col min="9734" max="9734" width="12.7109375" style="106" customWidth="1"/>
    <col min="9735" max="9735" width="12.85546875" style="106" customWidth="1"/>
    <col min="9736" max="9985" width="8.85546875" style="106"/>
    <col min="9986" max="9986" width="41.42578125" style="106" customWidth="1"/>
    <col min="9987" max="9987" width="8.85546875" style="106"/>
    <col min="9988" max="9988" width="41.85546875" style="106" customWidth="1"/>
    <col min="9989" max="9989" width="8.85546875" style="106"/>
    <col min="9990" max="9990" width="12.7109375" style="106" customWidth="1"/>
    <col min="9991" max="9991" width="12.85546875" style="106" customWidth="1"/>
    <col min="9992" max="10241" width="8.85546875" style="106"/>
    <col min="10242" max="10242" width="41.42578125" style="106" customWidth="1"/>
    <col min="10243" max="10243" width="8.85546875" style="106"/>
    <col min="10244" max="10244" width="41.85546875" style="106" customWidth="1"/>
    <col min="10245" max="10245" width="8.85546875" style="106"/>
    <col min="10246" max="10246" width="12.7109375" style="106" customWidth="1"/>
    <col min="10247" max="10247" width="12.85546875" style="106" customWidth="1"/>
    <col min="10248" max="10497" width="8.85546875" style="106"/>
    <col min="10498" max="10498" width="41.42578125" style="106" customWidth="1"/>
    <col min="10499" max="10499" width="8.85546875" style="106"/>
    <col min="10500" max="10500" width="41.85546875" style="106" customWidth="1"/>
    <col min="10501" max="10501" width="8.85546875" style="106"/>
    <col min="10502" max="10502" width="12.7109375" style="106" customWidth="1"/>
    <col min="10503" max="10503" width="12.85546875" style="106" customWidth="1"/>
    <col min="10504" max="10753" width="8.85546875" style="106"/>
    <col min="10754" max="10754" width="41.42578125" style="106" customWidth="1"/>
    <col min="10755" max="10755" width="8.85546875" style="106"/>
    <col min="10756" max="10756" width="41.85546875" style="106" customWidth="1"/>
    <col min="10757" max="10757" width="8.85546875" style="106"/>
    <col min="10758" max="10758" width="12.7109375" style="106" customWidth="1"/>
    <col min="10759" max="10759" width="12.85546875" style="106" customWidth="1"/>
    <col min="10760" max="11009" width="8.85546875" style="106"/>
    <col min="11010" max="11010" width="41.42578125" style="106" customWidth="1"/>
    <col min="11011" max="11011" width="8.85546875" style="106"/>
    <col min="11012" max="11012" width="41.85546875" style="106" customWidth="1"/>
    <col min="11013" max="11013" width="8.85546875" style="106"/>
    <col min="11014" max="11014" width="12.7109375" style="106" customWidth="1"/>
    <col min="11015" max="11015" width="12.85546875" style="106" customWidth="1"/>
    <col min="11016" max="11265" width="8.85546875" style="106"/>
    <col min="11266" max="11266" width="41.42578125" style="106" customWidth="1"/>
    <col min="11267" max="11267" width="8.85546875" style="106"/>
    <col min="11268" max="11268" width="41.85546875" style="106" customWidth="1"/>
    <col min="11269" max="11269" width="8.85546875" style="106"/>
    <col min="11270" max="11270" width="12.7109375" style="106" customWidth="1"/>
    <col min="11271" max="11271" width="12.85546875" style="106" customWidth="1"/>
    <col min="11272" max="11521" width="8.85546875" style="106"/>
    <col min="11522" max="11522" width="41.42578125" style="106" customWidth="1"/>
    <col min="11523" max="11523" width="8.85546875" style="106"/>
    <col min="11524" max="11524" width="41.85546875" style="106" customWidth="1"/>
    <col min="11525" max="11525" width="8.85546875" style="106"/>
    <col min="11526" max="11526" width="12.7109375" style="106" customWidth="1"/>
    <col min="11527" max="11527" width="12.85546875" style="106" customWidth="1"/>
    <col min="11528" max="11777" width="8.85546875" style="106"/>
    <col min="11778" max="11778" width="41.42578125" style="106" customWidth="1"/>
    <col min="11779" max="11779" width="8.85546875" style="106"/>
    <col min="11780" max="11780" width="41.85546875" style="106" customWidth="1"/>
    <col min="11781" max="11781" width="8.85546875" style="106"/>
    <col min="11782" max="11782" width="12.7109375" style="106" customWidth="1"/>
    <col min="11783" max="11783" width="12.85546875" style="106" customWidth="1"/>
    <col min="11784" max="12033" width="8.85546875" style="106"/>
    <col min="12034" max="12034" width="41.42578125" style="106" customWidth="1"/>
    <col min="12035" max="12035" width="8.85546875" style="106"/>
    <col min="12036" max="12036" width="41.85546875" style="106" customWidth="1"/>
    <col min="12037" max="12037" width="8.85546875" style="106"/>
    <col min="12038" max="12038" width="12.7109375" style="106" customWidth="1"/>
    <col min="12039" max="12039" width="12.85546875" style="106" customWidth="1"/>
    <col min="12040" max="12289" width="8.85546875" style="106"/>
    <col min="12290" max="12290" width="41.42578125" style="106" customWidth="1"/>
    <col min="12291" max="12291" width="8.85546875" style="106"/>
    <col min="12292" max="12292" width="41.85546875" style="106" customWidth="1"/>
    <col min="12293" max="12293" width="8.85546875" style="106"/>
    <col min="12294" max="12294" width="12.7109375" style="106" customWidth="1"/>
    <col min="12295" max="12295" width="12.85546875" style="106" customWidth="1"/>
    <col min="12296" max="12545" width="8.85546875" style="106"/>
    <col min="12546" max="12546" width="41.42578125" style="106" customWidth="1"/>
    <col min="12547" max="12547" width="8.85546875" style="106"/>
    <col min="12548" max="12548" width="41.85546875" style="106" customWidth="1"/>
    <col min="12549" max="12549" width="8.85546875" style="106"/>
    <col min="12550" max="12550" width="12.7109375" style="106" customWidth="1"/>
    <col min="12551" max="12551" width="12.85546875" style="106" customWidth="1"/>
    <col min="12552" max="12801" width="8.85546875" style="106"/>
    <col min="12802" max="12802" width="41.42578125" style="106" customWidth="1"/>
    <col min="12803" max="12803" width="8.85546875" style="106"/>
    <col min="12804" max="12804" width="41.85546875" style="106" customWidth="1"/>
    <col min="12805" max="12805" width="8.85546875" style="106"/>
    <col min="12806" max="12806" width="12.7109375" style="106" customWidth="1"/>
    <col min="12807" max="12807" width="12.85546875" style="106" customWidth="1"/>
    <col min="12808" max="13057" width="8.85546875" style="106"/>
    <col min="13058" max="13058" width="41.42578125" style="106" customWidth="1"/>
    <col min="13059" max="13059" width="8.85546875" style="106"/>
    <col min="13060" max="13060" width="41.85546875" style="106" customWidth="1"/>
    <col min="13061" max="13061" width="8.85546875" style="106"/>
    <col min="13062" max="13062" width="12.7109375" style="106" customWidth="1"/>
    <col min="13063" max="13063" width="12.85546875" style="106" customWidth="1"/>
    <col min="13064" max="13313" width="8.85546875" style="106"/>
    <col min="13314" max="13314" width="41.42578125" style="106" customWidth="1"/>
    <col min="13315" max="13315" width="8.85546875" style="106"/>
    <col min="13316" max="13316" width="41.85546875" style="106" customWidth="1"/>
    <col min="13317" max="13317" width="8.85546875" style="106"/>
    <col min="13318" max="13318" width="12.7109375" style="106" customWidth="1"/>
    <col min="13319" max="13319" width="12.85546875" style="106" customWidth="1"/>
    <col min="13320" max="13569" width="8.85546875" style="106"/>
    <col min="13570" max="13570" width="41.42578125" style="106" customWidth="1"/>
    <col min="13571" max="13571" width="8.85546875" style="106"/>
    <col min="13572" max="13572" width="41.85546875" style="106" customWidth="1"/>
    <col min="13573" max="13573" width="8.85546875" style="106"/>
    <col min="13574" max="13574" width="12.7109375" style="106" customWidth="1"/>
    <col min="13575" max="13575" width="12.85546875" style="106" customWidth="1"/>
    <col min="13576" max="13825" width="8.85546875" style="106"/>
    <col min="13826" max="13826" width="41.42578125" style="106" customWidth="1"/>
    <col min="13827" max="13827" width="8.85546875" style="106"/>
    <col min="13828" max="13828" width="41.85546875" style="106" customWidth="1"/>
    <col min="13829" max="13829" width="8.85546875" style="106"/>
    <col min="13830" max="13830" width="12.7109375" style="106" customWidth="1"/>
    <col min="13831" max="13831" width="12.85546875" style="106" customWidth="1"/>
    <col min="13832" max="14081" width="8.85546875" style="106"/>
    <col min="14082" max="14082" width="41.42578125" style="106" customWidth="1"/>
    <col min="14083" max="14083" width="8.85546875" style="106"/>
    <col min="14084" max="14084" width="41.85546875" style="106" customWidth="1"/>
    <col min="14085" max="14085" width="8.85546875" style="106"/>
    <col min="14086" max="14086" width="12.7109375" style="106" customWidth="1"/>
    <col min="14087" max="14087" width="12.85546875" style="106" customWidth="1"/>
    <col min="14088" max="14337" width="8.85546875" style="106"/>
    <col min="14338" max="14338" width="41.42578125" style="106" customWidth="1"/>
    <col min="14339" max="14339" width="8.85546875" style="106"/>
    <col min="14340" max="14340" width="41.85546875" style="106" customWidth="1"/>
    <col min="14341" max="14341" width="8.85546875" style="106"/>
    <col min="14342" max="14342" width="12.7109375" style="106" customWidth="1"/>
    <col min="14343" max="14343" width="12.85546875" style="106" customWidth="1"/>
    <col min="14344" max="14593" width="8.85546875" style="106"/>
    <col min="14594" max="14594" width="41.42578125" style="106" customWidth="1"/>
    <col min="14595" max="14595" width="8.85546875" style="106"/>
    <col min="14596" max="14596" width="41.85546875" style="106" customWidth="1"/>
    <col min="14597" max="14597" width="8.85546875" style="106"/>
    <col min="14598" max="14598" width="12.7109375" style="106" customWidth="1"/>
    <col min="14599" max="14599" width="12.85546875" style="106" customWidth="1"/>
    <col min="14600" max="14849" width="8.85546875" style="106"/>
    <col min="14850" max="14850" width="41.42578125" style="106" customWidth="1"/>
    <col min="14851" max="14851" width="8.85546875" style="106"/>
    <col min="14852" max="14852" width="41.85546875" style="106" customWidth="1"/>
    <col min="14853" max="14853" width="8.85546875" style="106"/>
    <col min="14854" max="14854" width="12.7109375" style="106" customWidth="1"/>
    <col min="14855" max="14855" width="12.85546875" style="106" customWidth="1"/>
    <col min="14856" max="15105" width="8.85546875" style="106"/>
    <col min="15106" max="15106" width="41.42578125" style="106" customWidth="1"/>
    <col min="15107" max="15107" width="8.85546875" style="106"/>
    <col min="15108" max="15108" width="41.85546875" style="106" customWidth="1"/>
    <col min="15109" max="15109" width="8.85546875" style="106"/>
    <col min="15110" max="15110" width="12.7109375" style="106" customWidth="1"/>
    <col min="15111" max="15111" width="12.85546875" style="106" customWidth="1"/>
    <col min="15112" max="15361" width="8.85546875" style="106"/>
    <col min="15362" max="15362" width="41.42578125" style="106" customWidth="1"/>
    <col min="15363" max="15363" width="8.85546875" style="106"/>
    <col min="15364" max="15364" width="41.85546875" style="106" customWidth="1"/>
    <col min="15365" max="15365" width="8.85546875" style="106"/>
    <col min="15366" max="15366" width="12.7109375" style="106" customWidth="1"/>
    <col min="15367" max="15367" width="12.85546875" style="106" customWidth="1"/>
    <col min="15368" max="15617" width="8.85546875" style="106"/>
    <col min="15618" max="15618" width="41.42578125" style="106" customWidth="1"/>
    <col min="15619" max="15619" width="8.85546875" style="106"/>
    <col min="15620" max="15620" width="41.85546875" style="106" customWidth="1"/>
    <col min="15621" max="15621" width="8.85546875" style="106"/>
    <col min="15622" max="15622" width="12.7109375" style="106" customWidth="1"/>
    <col min="15623" max="15623" width="12.85546875" style="106" customWidth="1"/>
    <col min="15624" max="15873" width="8.85546875" style="106"/>
    <col min="15874" max="15874" width="41.42578125" style="106" customWidth="1"/>
    <col min="15875" max="15875" width="8.85546875" style="106"/>
    <col min="15876" max="15876" width="41.85546875" style="106" customWidth="1"/>
    <col min="15877" max="15877" width="8.85546875" style="106"/>
    <col min="15878" max="15878" width="12.7109375" style="106" customWidth="1"/>
    <col min="15879" max="15879" width="12.85546875" style="106" customWidth="1"/>
    <col min="15880" max="16129" width="8.85546875" style="106"/>
    <col min="16130" max="16130" width="41.42578125" style="106" customWidth="1"/>
    <col min="16131" max="16131" width="8.85546875" style="106"/>
    <col min="16132" max="16132" width="41.85546875" style="106" customWidth="1"/>
    <col min="16133" max="16133" width="8.85546875" style="106"/>
    <col min="16134" max="16134" width="12.7109375" style="106" customWidth="1"/>
    <col min="16135" max="16135" width="12.85546875" style="106" customWidth="1"/>
    <col min="16136" max="16384" width="8.85546875" style="106"/>
  </cols>
  <sheetData>
    <row r="1" spans="1:7" ht="14.45" customHeight="1" x14ac:dyDescent="0.2">
      <c r="D1" s="280" t="s">
        <v>129</v>
      </c>
      <c r="E1" s="280"/>
      <c r="F1" s="280"/>
      <c r="G1" s="280"/>
    </row>
    <row r="2" spans="1:7" x14ac:dyDescent="0.2">
      <c r="G2" s="172"/>
    </row>
    <row r="3" spans="1:7" ht="70.150000000000006" customHeight="1" x14ac:dyDescent="0.2">
      <c r="A3" s="300" t="s">
        <v>130</v>
      </c>
      <c r="B3" s="300"/>
      <c r="C3" s="300"/>
      <c r="D3" s="300"/>
      <c r="E3" s="300"/>
      <c r="F3" s="300"/>
      <c r="G3" s="300"/>
    </row>
    <row r="4" spans="1:7" x14ac:dyDescent="0.2">
      <c r="G4" s="91" t="s">
        <v>2</v>
      </c>
    </row>
    <row r="5" spans="1:7" s="102" customFormat="1" x14ac:dyDescent="0.25">
      <c r="A5" s="98" t="s">
        <v>63</v>
      </c>
      <c r="B5" s="99" t="s">
        <v>64</v>
      </c>
      <c r="C5" s="100" t="s">
        <v>65</v>
      </c>
      <c r="D5" s="100" t="s">
        <v>66</v>
      </c>
      <c r="E5" s="100" t="s">
        <v>55</v>
      </c>
      <c r="F5" s="100" t="s">
        <v>56</v>
      </c>
      <c r="G5" s="101" t="s">
        <v>67</v>
      </c>
    </row>
    <row r="6" spans="1:7" x14ac:dyDescent="0.2">
      <c r="A6" s="301" t="s">
        <v>117</v>
      </c>
      <c r="B6" s="304" t="s">
        <v>118</v>
      </c>
      <c r="C6" s="103">
        <v>861</v>
      </c>
      <c r="D6" s="108" t="s">
        <v>76</v>
      </c>
      <c r="E6" s="103" t="s">
        <v>57</v>
      </c>
      <c r="F6" s="103" t="s">
        <v>119</v>
      </c>
      <c r="G6" s="188">
        <v>-6803.3</v>
      </c>
    </row>
    <row r="7" spans="1:7" x14ac:dyDescent="0.2">
      <c r="A7" s="302"/>
      <c r="B7" s="305"/>
      <c r="C7" s="109" t="s">
        <v>74</v>
      </c>
      <c r="D7" s="104" t="s">
        <v>58</v>
      </c>
      <c r="E7" s="173" t="s">
        <v>57</v>
      </c>
      <c r="F7" s="174" t="s">
        <v>119</v>
      </c>
      <c r="G7" s="188">
        <v>786.3</v>
      </c>
    </row>
    <row r="8" spans="1:7" x14ac:dyDescent="0.2">
      <c r="A8" s="302"/>
      <c r="B8" s="305"/>
      <c r="C8" s="109" t="s">
        <v>75</v>
      </c>
      <c r="D8" s="108" t="s">
        <v>76</v>
      </c>
      <c r="E8" s="277" t="s">
        <v>57</v>
      </c>
      <c r="F8" s="277" t="s">
        <v>119</v>
      </c>
      <c r="G8" s="116">
        <f>G9+G10+G11</f>
        <v>6017</v>
      </c>
    </row>
    <row r="9" spans="1:7" x14ac:dyDescent="0.2">
      <c r="A9" s="302"/>
      <c r="B9" s="305"/>
      <c r="C9" s="175"/>
      <c r="D9" s="108" t="s">
        <v>79</v>
      </c>
      <c r="E9" s="278"/>
      <c r="F9" s="278"/>
      <c r="G9" s="189">
        <v>2292.6999999999998</v>
      </c>
    </row>
    <row r="10" spans="1:7" x14ac:dyDescent="0.2">
      <c r="A10" s="302"/>
      <c r="B10" s="305"/>
      <c r="C10" s="175"/>
      <c r="D10" s="108" t="s">
        <v>77</v>
      </c>
      <c r="E10" s="278"/>
      <c r="F10" s="278"/>
      <c r="G10" s="189">
        <v>2827.2</v>
      </c>
    </row>
    <row r="11" spans="1:7" x14ac:dyDescent="0.2">
      <c r="A11" s="303"/>
      <c r="B11" s="306"/>
      <c r="C11" s="175"/>
      <c r="D11" s="108" t="s">
        <v>81</v>
      </c>
      <c r="E11" s="278"/>
      <c r="F11" s="278"/>
      <c r="G11" s="189">
        <v>897.1</v>
      </c>
    </row>
    <row r="12" spans="1:7" x14ac:dyDescent="0.2">
      <c r="A12" s="176" t="s">
        <v>120</v>
      </c>
      <c r="B12" s="111"/>
      <c r="C12" s="112"/>
      <c r="D12" s="113"/>
      <c r="E12" s="114"/>
      <c r="F12" s="114"/>
      <c r="G12" s="190">
        <f>G6+G7+G8</f>
        <v>0</v>
      </c>
    </row>
    <row r="13" spans="1:7" ht="21.6" customHeight="1" x14ac:dyDescent="0.2">
      <c r="A13" s="297" t="s">
        <v>121</v>
      </c>
      <c r="B13" s="299" t="s">
        <v>122</v>
      </c>
      <c r="C13" s="107">
        <v>835</v>
      </c>
      <c r="D13" s="177" t="s">
        <v>41</v>
      </c>
      <c r="E13" s="107" t="s">
        <v>124</v>
      </c>
      <c r="F13" s="107" t="s">
        <v>125</v>
      </c>
      <c r="G13" s="116">
        <v>2152.8000000000002</v>
      </c>
    </row>
    <row r="14" spans="1:7" ht="21.6" customHeight="1" x14ac:dyDescent="0.2">
      <c r="A14" s="298"/>
      <c r="B14" s="299"/>
      <c r="C14" s="109">
        <v>822</v>
      </c>
      <c r="D14" s="178" t="s">
        <v>25</v>
      </c>
      <c r="E14" s="109" t="s">
        <v>124</v>
      </c>
      <c r="F14" s="109" t="s">
        <v>125</v>
      </c>
      <c r="G14" s="191">
        <v>234</v>
      </c>
    </row>
    <row r="15" spans="1:7" ht="21.6" customHeight="1" x14ac:dyDescent="0.2">
      <c r="A15" s="298"/>
      <c r="B15" s="299"/>
      <c r="C15" s="109">
        <v>867</v>
      </c>
      <c r="D15" s="178" t="s">
        <v>123</v>
      </c>
      <c r="E15" s="109" t="s">
        <v>124</v>
      </c>
      <c r="F15" s="109" t="s">
        <v>125</v>
      </c>
      <c r="G15" s="191">
        <v>1294.0999999999999</v>
      </c>
    </row>
    <row r="16" spans="1:7" ht="21.6" customHeight="1" x14ac:dyDescent="0.2">
      <c r="A16" s="298"/>
      <c r="B16" s="299"/>
      <c r="C16" s="109">
        <v>836</v>
      </c>
      <c r="D16" s="178" t="s">
        <v>131</v>
      </c>
      <c r="E16" s="109" t="s">
        <v>124</v>
      </c>
      <c r="F16" s="109" t="s">
        <v>125</v>
      </c>
      <c r="G16" s="191">
        <v>1772.9</v>
      </c>
    </row>
    <row r="17" spans="1:7" ht="21.6" customHeight="1" x14ac:dyDescent="0.2">
      <c r="A17" s="298"/>
      <c r="B17" s="299"/>
      <c r="C17" s="109">
        <v>823</v>
      </c>
      <c r="D17" s="178" t="s">
        <v>23</v>
      </c>
      <c r="E17" s="109" t="s">
        <v>124</v>
      </c>
      <c r="F17" s="109" t="s">
        <v>125</v>
      </c>
      <c r="G17" s="191">
        <v>2114.1999999999998</v>
      </c>
    </row>
    <row r="18" spans="1:7" ht="21.6" customHeight="1" x14ac:dyDescent="0.2">
      <c r="A18" s="298"/>
      <c r="B18" s="299"/>
      <c r="C18" s="109">
        <v>821</v>
      </c>
      <c r="D18" s="178" t="s">
        <v>132</v>
      </c>
      <c r="E18" s="109" t="s">
        <v>124</v>
      </c>
      <c r="F18" s="109" t="s">
        <v>125</v>
      </c>
      <c r="G18" s="191">
        <v>1121.5</v>
      </c>
    </row>
    <row r="19" spans="1:7" ht="21.6" customHeight="1" x14ac:dyDescent="0.2">
      <c r="A19" s="298"/>
      <c r="B19" s="299"/>
      <c r="C19" s="109">
        <v>839</v>
      </c>
      <c r="D19" s="178" t="s">
        <v>133</v>
      </c>
      <c r="E19" s="109" t="s">
        <v>124</v>
      </c>
      <c r="F19" s="109" t="s">
        <v>125</v>
      </c>
      <c r="G19" s="191">
        <v>1086.8</v>
      </c>
    </row>
    <row r="20" spans="1:7" ht="21.6" customHeight="1" x14ac:dyDescent="0.2">
      <c r="A20" s="298"/>
      <c r="B20" s="299"/>
      <c r="C20" s="109" t="s">
        <v>126</v>
      </c>
      <c r="D20" s="178" t="s">
        <v>127</v>
      </c>
      <c r="E20" s="109" t="s">
        <v>124</v>
      </c>
      <c r="F20" s="109" t="s">
        <v>125</v>
      </c>
      <c r="G20" s="191">
        <v>640.6</v>
      </c>
    </row>
    <row r="21" spans="1:7" ht="21.6" customHeight="1" x14ac:dyDescent="0.2">
      <c r="A21" s="298"/>
      <c r="B21" s="299"/>
      <c r="C21" s="109" t="s">
        <v>71</v>
      </c>
      <c r="D21" s="178" t="s">
        <v>59</v>
      </c>
      <c r="E21" s="109" t="s">
        <v>124</v>
      </c>
      <c r="F21" s="109" t="s">
        <v>125</v>
      </c>
      <c r="G21" s="191">
        <v>1117.5999999999999</v>
      </c>
    </row>
    <row r="22" spans="1:7" x14ac:dyDescent="0.2">
      <c r="A22" s="179" t="s">
        <v>128</v>
      </c>
      <c r="B22" s="180"/>
      <c r="C22" s="181"/>
      <c r="D22" s="182"/>
      <c r="E22" s="181"/>
      <c r="F22" s="181"/>
      <c r="G22" s="192">
        <f>SUM(G13:G21)</f>
        <v>11534.5</v>
      </c>
    </row>
    <row r="23" spans="1:7" s="187" customFormat="1" x14ac:dyDescent="0.2">
      <c r="A23" s="183" t="s">
        <v>109</v>
      </c>
      <c r="B23" s="184"/>
      <c r="C23" s="185"/>
      <c r="D23" s="186"/>
      <c r="E23" s="185"/>
      <c r="F23" s="185"/>
      <c r="G23" s="193">
        <f>G12+G22</f>
        <v>11534.5</v>
      </c>
    </row>
  </sheetData>
  <mergeCells count="8">
    <mergeCell ref="A13:A21"/>
    <mergeCell ref="B13:B21"/>
    <mergeCell ref="D1:G1"/>
    <mergeCell ref="A3:G3"/>
    <mergeCell ref="A6:A11"/>
    <mergeCell ref="B6:B11"/>
    <mergeCell ref="E8:E11"/>
    <mergeCell ref="F8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" sqref="C1:G1"/>
    </sheetView>
  </sheetViews>
  <sheetFormatPr defaultRowHeight="15" x14ac:dyDescent="0.25"/>
  <cols>
    <col min="1" max="1" width="8.85546875" customWidth="1"/>
    <col min="2" max="2" width="21" customWidth="1"/>
    <col min="3" max="3" width="10.140625" customWidth="1"/>
    <col min="4" max="4" width="42" customWidth="1"/>
    <col min="5" max="5" width="7.42578125" customWidth="1"/>
    <col min="6" max="6" width="13.42578125" customWidth="1"/>
    <col min="7" max="7" width="10.28515625" customWidth="1"/>
    <col min="12" max="12" width="8.85546875" customWidth="1"/>
  </cols>
  <sheetData>
    <row r="1" spans="1:7" x14ac:dyDescent="0.25">
      <c r="B1" s="160"/>
      <c r="C1" s="280" t="s">
        <v>137</v>
      </c>
      <c r="D1" s="280"/>
      <c r="E1" s="280"/>
      <c r="F1" s="280"/>
      <c r="G1" s="280"/>
    </row>
    <row r="2" spans="1:7" x14ac:dyDescent="0.25">
      <c r="B2" s="160"/>
      <c r="C2" s="160"/>
      <c r="D2" s="160"/>
    </row>
    <row r="3" spans="1:7" ht="76.900000000000006" customHeight="1" x14ac:dyDescent="0.25">
      <c r="A3" s="307" t="s">
        <v>138</v>
      </c>
      <c r="B3" s="307"/>
      <c r="C3" s="307"/>
      <c r="D3" s="307"/>
      <c r="E3" s="307"/>
      <c r="F3" s="307"/>
      <c r="G3" s="307"/>
    </row>
    <row r="4" spans="1:7" x14ac:dyDescent="0.25">
      <c r="A4" s="98" t="s">
        <v>63</v>
      </c>
      <c r="B4" s="99" t="s">
        <v>64</v>
      </c>
      <c r="C4" s="100" t="s">
        <v>65</v>
      </c>
      <c r="D4" s="100" t="s">
        <v>66</v>
      </c>
      <c r="E4" s="100" t="s">
        <v>55</v>
      </c>
      <c r="F4" s="100" t="s">
        <v>56</v>
      </c>
      <c r="G4" s="101" t="s">
        <v>67</v>
      </c>
    </row>
    <row r="5" spans="1:7" ht="14.45" customHeight="1" x14ac:dyDescent="0.25">
      <c r="A5" s="285">
        <v>306</v>
      </c>
      <c r="B5" s="308" t="s">
        <v>140</v>
      </c>
      <c r="C5" s="103">
        <v>861</v>
      </c>
      <c r="D5" s="104" t="s">
        <v>139</v>
      </c>
      <c r="E5" s="103" t="s">
        <v>124</v>
      </c>
      <c r="F5" s="121">
        <v>410172170</v>
      </c>
      <c r="G5" s="105">
        <v>-266.39999999999998</v>
      </c>
    </row>
    <row r="6" spans="1:7" s="106" customFormat="1" ht="19.149999999999999" customHeight="1" x14ac:dyDescent="0.2">
      <c r="A6" s="286"/>
      <c r="B6" s="309"/>
      <c r="C6" s="103">
        <v>835</v>
      </c>
      <c r="D6" s="104" t="s">
        <v>41</v>
      </c>
      <c r="E6" s="103" t="s">
        <v>124</v>
      </c>
      <c r="F6" s="121">
        <v>410172170</v>
      </c>
      <c r="G6" s="197">
        <v>28.3</v>
      </c>
    </row>
    <row r="7" spans="1:7" s="106" customFormat="1" ht="19.149999999999999" customHeight="1" x14ac:dyDescent="0.2">
      <c r="A7" s="286"/>
      <c r="B7" s="309"/>
      <c r="C7" s="103">
        <v>822</v>
      </c>
      <c r="D7" s="104" t="s">
        <v>25</v>
      </c>
      <c r="E7" s="103" t="s">
        <v>124</v>
      </c>
      <c r="F7" s="121">
        <v>410172170</v>
      </c>
      <c r="G7" s="197">
        <v>42.1</v>
      </c>
    </row>
    <row r="8" spans="1:7" s="106" customFormat="1" ht="19.149999999999999" customHeight="1" x14ac:dyDescent="0.2">
      <c r="A8" s="286"/>
      <c r="B8" s="309"/>
      <c r="C8" s="103">
        <v>867</v>
      </c>
      <c r="D8" s="104" t="s">
        <v>123</v>
      </c>
      <c r="E8" s="103" t="s">
        <v>124</v>
      </c>
      <c r="F8" s="121">
        <v>410172170</v>
      </c>
      <c r="G8" s="197">
        <v>6</v>
      </c>
    </row>
    <row r="9" spans="1:7" s="106" customFormat="1" ht="19.149999999999999" customHeight="1" x14ac:dyDescent="0.2">
      <c r="A9" s="286"/>
      <c r="B9" s="309"/>
      <c r="C9" s="103">
        <v>836</v>
      </c>
      <c r="D9" s="104" t="s">
        <v>131</v>
      </c>
      <c r="E9" s="103" t="s">
        <v>124</v>
      </c>
      <c r="F9" s="121">
        <v>410172170</v>
      </c>
      <c r="G9" s="197">
        <v>18.7</v>
      </c>
    </row>
    <row r="10" spans="1:7" s="106" customFormat="1" ht="19.149999999999999" customHeight="1" x14ac:dyDescent="0.2">
      <c r="A10" s="286"/>
      <c r="B10" s="309"/>
      <c r="C10" s="103">
        <v>823</v>
      </c>
      <c r="D10" s="104" t="s">
        <v>23</v>
      </c>
      <c r="E10" s="103" t="s">
        <v>124</v>
      </c>
      <c r="F10" s="121">
        <v>410172170</v>
      </c>
      <c r="G10" s="197">
        <v>50.2</v>
      </c>
    </row>
    <row r="11" spans="1:7" s="106" customFormat="1" ht="19.149999999999999" customHeight="1" x14ac:dyDescent="0.2">
      <c r="A11" s="286"/>
      <c r="B11" s="309"/>
      <c r="C11" s="103">
        <v>821</v>
      </c>
      <c r="D11" s="104" t="s">
        <v>132</v>
      </c>
      <c r="E11" s="103" t="s">
        <v>124</v>
      </c>
      <c r="F11" s="121">
        <v>410172170</v>
      </c>
      <c r="G11" s="197">
        <v>28.5</v>
      </c>
    </row>
    <row r="12" spans="1:7" s="106" customFormat="1" ht="19.149999999999999" customHeight="1" x14ac:dyDescent="0.2">
      <c r="A12" s="286"/>
      <c r="B12" s="309"/>
      <c r="C12" s="103">
        <v>839</v>
      </c>
      <c r="D12" s="104" t="s">
        <v>133</v>
      </c>
      <c r="E12" s="103" t="s">
        <v>124</v>
      </c>
      <c r="F12" s="121">
        <v>410172170</v>
      </c>
      <c r="G12" s="197">
        <v>23.6</v>
      </c>
    </row>
    <row r="13" spans="1:7" s="106" customFormat="1" ht="19.149999999999999" customHeight="1" x14ac:dyDescent="0.2">
      <c r="A13" s="286"/>
      <c r="B13" s="309"/>
      <c r="C13" s="103" t="s">
        <v>126</v>
      </c>
      <c r="D13" s="104" t="s">
        <v>127</v>
      </c>
      <c r="E13" s="103" t="s">
        <v>124</v>
      </c>
      <c r="F13" s="121">
        <v>410172170</v>
      </c>
      <c r="G13" s="197">
        <v>4.0999999999999996</v>
      </c>
    </row>
    <row r="14" spans="1:7" s="106" customFormat="1" ht="19.149999999999999" customHeight="1" x14ac:dyDescent="0.2">
      <c r="A14" s="286"/>
      <c r="B14" s="309"/>
      <c r="C14" s="103" t="s">
        <v>71</v>
      </c>
      <c r="D14" s="104" t="s">
        <v>59</v>
      </c>
      <c r="E14" s="103" t="s">
        <v>124</v>
      </c>
      <c r="F14" s="121">
        <v>410172170</v>
      </c>
      <c r="G14" s="197">
        <v>18.7</v>
      </c>
    </row>
    <row r="15" spans="1:7" s="106" customFormat="1" ht="19.149999999999999" customHeight="1" x14ac:dyDescent="0.2">
      <c r="A15" s="286"/>
      <c r="B15" s="309"/>
      <c r="C15" s="103">
        <v>851</v>
      </c>
      <c r="D15" s="104" t="s">
        <v>141</v>
      </c>
      <c r="E15" s="103" t="s">
        <v>124</v>
      </c>
      <c r="F15" s="121">
        <v>410172170</v>
      </c>
      <c r="G15" s="197">
        <v>7.8</v>
      </c>
    </row>
    <row r="16" spans="1:7" s="106" customFormat="1" ht="19.149999999999999" customHeight="1" x14ac:dyDescent="0.2">
      <c r="A16" s="286"/>
      <c r="B16" s="309"/>
      <c r="C16" s="103">
        <v>829</v>
      </c>
      <c r="D16" s="104" t="s">
        <v>142</v>
      </c>
      <c r="E16" s="103" t="s">
        <v>124</v>
      </c>
      <c r="F16" s="121">
        <v>410172170</v>
      </c>
      <c r="G16" s="197">
        <v>3.2</v>
      </c>
    </row>
    <row r="17" spans="1:7" s="106" customFormat="1" ht="19.149999999999999" customHeight="1" x14ac:dyDescent="0.2">
      <c r="A17" s="286"/>
      <c r="B17" s="309"/>
      <c r="C17" s="103">
        <v>850</v>
      </c>
      <c r="D17" s="104" t="s">
        <v>143</v>
      </c>
      <c r="E17" s="103" t="s">
        <v>124</v>
      </c>
      <c r="F17" s="121">
        <v>410172170</v>
      </c>
      <c r="G17" s="197">
        <v>2.1</v>
      </c>
    </row>
    <row r="18" spans="1:7" s="106" customFormat="1" ht="19.149999999999999" customHeight="1" x14ac:dyDescent="0.2">
      <c r="A18" s="287"/>
      <c r="B18" s="310"/>
      <c r="C18" s="103">
        <v>861</v>
      </c>
      <c r="D18" s="104" t="s">
        <v>144</v>
      </c>
      <c r="E18" s="103" t="s">
        <v>124</v>
      </c>
      <c r="F18" s="121">
        <v>410172170</v>
      </c>
      <c r="G18" s="197">
        <v>33.1</v>
      </c>
    </row>
    <row r="19" spans="1:7" s="106" customFormat="1" ht="12.75" x14ac:dyDescent="0.2">
      <c r="A19" s="176" t="s">
        <v>82</v>
      </c>
      <c r="B19" s="196"/>
      <c r="C19" s="114"/>
      <c r="D19" s="113"/>
      <c r="E19" s="114"/>
      <c r="F19" s="114"/>
      <c r="G19" s="190">
        <f>SUM(G5:G18)</f>
        <v>0</v>
      </c>
    </row>
    <row r="20" spans="1:7" ht="39.6" customHeight="1" x14ac:dyDescent="0.25"/>
  </sheetData>
  <mergeCells count="4">
    <mergeCell ref="A3:G3"/>
    <mergeCell ref="C1:G1"/>
    <mergeCell ref="A5:A18"/>
    <mergeCell ref="B5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L10" sqref="L10"/>
    </sheetView>
  </sheetViews>
  <sheetFormatPr defaultRowHeight="15" x14ac:dyDescent="0.25"/>
  <cols>
    <col min="1" max="1" width="29.85546875" style="223" customWidth="1"/>
    <col min="2" max="2" width="7.28515625" style="223" customWidth="1"/>
    <col min="3" max="3" width="11.42578125" style="223" customWidth="1"/>
    <col min="4" max="11" width="4.7109375" style="223" customWidth="1"/>
    <col min="12" max="12" width="12.7109375" style="223" customWidth="1"/>
    <col min="13" max="13" width="18.42578125" style="223" hidden="1" customWidth="1"/>
    <col min="14" max="251" width="8.85546875" style="223"/>
    <col min="252" max="252" width="27.28515625" style="223" customWidth="1"/>
    <col min="253" max="253" width="7.28515625" style="223" customWidth="1"/>
    <col min="254" max="254" width="11.42578125" style="223" customWidth="1"/>
    <col min="255" max="262" width="4.7109375" style="223" customWidth="1"/>
    <col min="263" max="263" width="12.7109375" style="223" customWidth="1"/>
    <col min="264" max="264" width="0" style="223" hidden="1" customWidth="1"/>
    <col min="265" max="265" width="12.28515625" style="223" customWidth="1"/>
    <col min="266" max="266" width="11" style="223" customWidth="1"/>
    <col min="267" max="267" width="12.42578125" style="223" customWidth="1"/>
    <col min="268" max="268" width="23.5703125" style="223" customWidth="1"/>
    <col min="269" max="507" width="8.85546875" style="223"/>
    <col min="508" max="508" width="27.28515625" style="223" customWidth="1"/>
    <col min="509" max="509" width="7.28515625" style="223" customWidth="1"/>
    <col min="510" max="510" width="11.42578125" style="223" customWidth="1"/>
    <col min="511" max="518" width="4.7109375" style="223" customWidth="1"/>
    <col min="519" max="519" width="12.7109375" style="223" customWidth="1"/>
    <col min="520" max="520" width="0" style="223" hidden="1" customWidth="1"/>
    <col min="521" max="521" width="12.28515625" style="223" customWidth="1"/>
    <col min="522" max="522" width="11" style="223" customWidth="1"/>
    <col min="523" max="523" width="12.42578125" style="223" customWidth="1"/>
    <col min="524" max="524" width="23.5703125" style="223" customWidth="1"/>
    <col min="525" max="763" width="8.85546875" style="223"/>
    <col min="764" max="764" width="27.28515625" style="223" customWidth="1"/>
    <col min="765" max="765" width="7.28515625" style="223" customWidth="1"/>
    <col min="766" max="766" width="11.42578125" style="223" customWidth="1"/>
    <col min="767" max="774" width="4.7109375" style="223" customWidth="1"/>
    <col min="775" max="775" width="12.7109375" style="223" customWidth="1"/>
    <col min="776" max="776" width="0" style="223" hidden="1" customWidth="1"/>
    <col min="777" max="777" width="12.28515625" style="223" customWidth="1"/>
    <col min="778" max="778" width="11" style="223" customWidth="1"/>
    <col min="779" max="779" width="12.42578125" style="223" customWidth="1"/>
    <col min="780" max="780" width="23.5703125" style="223" customWidth="1"/>
    <col min="781" max="1019" width="8.85546875" style="223"/>
    <col min="1020" max="1020" width="27.28515625" style="223" customWidth="1"/>
    <col min="1021" max="1021" width="7.28515625" style="223" customWidth="1"/>
    <col min="1022" max="1022" width="11.42578125" style="223" customWidth="1"/>
    <col min="1023" max="1030" width="4.7109375" style="223" customWidth="1"/>
    <col min="1031" max="1031" width="12.7109375" style="223" customWidth="1"/>
    <col min="1032" max="1032" width="0" style="223" hidden="1" customWidth="1"/>
    <col min="1033" max="1033" width="12.28515625" style="223" customWidth="1"/>
    <col min="1034" max="1034" width="11" style="223" customWidth="1"/>
    <col min="1035" max="1035" width="12.42578125" style="223" customWidth="1"/>
    <col min="1036" max="1036" width="23.5703125" style="223" customWidth="1"/>
    <col min="1037" max="1275" width="8.85546875" style="223"/>
    <col min="1276" max="1276" width="27.28515625" style="223" customWidth="1"/>
    <col min="1277" max="1277" width="7.28515625" style="223" customWidth="1"/>
    <col min="1278" max="1278" width="11.42578125" style="223" customWidth="1"/>
    <col min="1279" max="1286" width="4.7109375" style="223" customWidth="1"/>
    <col min="1287" max="1287" width="12.7109375" style="223" customWidth="1"/>
    <col min="1288" max="1288" width="0" style="223" hidden="1" customWidth="1"/>
    <col min="1289" max="1289" width="12.28515625" style="223" customWidth="1"/>
    <col min="1290" max="1290" width="11" style="223" customWidth="1"/>
    <col min="1291" max="1291" width="12.42578125" style="223" customWidth="1"/>
    <col min="1292" max="1292" width="23.5703125" style="223" customWidth="1"/>
    <col min="1293" max="1531" width="8.85546875" style="223"/>
    <col min="1532" max="1532" width="27.28515625" style="223" customWidth="1"/>
    <col min="1533" max="1533" width="7.28515625" style="223" customWidth="1"/>
    <col min="1534" max="1534" width="11.42578125" style="223" customWidth="1"/>
    <col min="1535" max="1542" width="4.7109375" style="223" customWidth="1"/>
    <col min="1543" max="1543" width="12.7109375" style="223" customWidth="1"/>
    <col min="1544" max="1544" width="0" style="223" hidden="1" customWidth="1"/>
    <col min="1545" max="1545" width="12.28515625" style="223" customWidth="1"/>
    <col min="1546" max="1546" width="11" style="223" customWidth="1"/>
    <col min="1547" max="1547" width="12.42578125" style="223" customWidth="1"/>
    <col min="1548" max="1548" width="23.5703125" style="223" customWidth="1"/>
    <col min="1549" max="1787" width="8.85546875" style="223"/>
    <col min="1788" max="1788" width="27.28515625" style="223" customWidth="1"/>
    <col min="1789" max="1789" width="7.28515625" style="223" customWidth="1"/>
    <col min="1790" max="1790" width="11.42578125" style="223" customWidth="1"/>
    <col min="1791" max="1798" width="4.7109375" style="223" customWidth="1"/>
    <col min="1799" max="1799" width="12.7109375" style="223" customWidth="1"/>
    <col min="1800" max="1800" width="0" style="223" hidden="1" customWidth="1"/>
    <col min="1801" max="1801" width="12.28515625" style="223" customWidth="1"/>
    <col min="1802" max="1802" width="11" style="223" customWidth="1"/>
    <col min="1803" max="1803" width="12.42578125" style="223" customWidth="1"/>
    <col min="1804" max="1804" width="23.5703125" style="223" customWidth="1"/>
    <col min="1805" max="2043" width="8.85546875" style="223"/>
    <col min="2044" max="2044" width="27.28515625" style="223" customWidth="1"/>
    <col min="2045" max="2045" width="7.28515625" style="223" customWidth="1"/>
    <col min="2046" max="2046" width="11.42578125" style="223" customWidth="1"/>
    <col min="2047" max="2054" width="4.7109375" style="223" customWidth="1"/>
    <col min="2055" max="2055" width="12.7109375" style="223" customWidth="1"/>
    <col min="2056" max="2056" width="0" style="223" hidden="1" customWidth="1"/>
    <col min="2057" max="2057" width="12.28515625" style="223" customWidth="1"/>
    <col min="2058" max="2058" width="11" style="223" customWidth="1"/>
    <col min="2059" max="2059" width="12.42578125" style="223" customWidth="1"/>
    <col min="2060" max="2060" width="23.5703125" style="223" customWidth="1"/>
    <col min="2061" max="2299" width="8.85546875" style="223"/>
    <col min="2300" max="2300" width="27.28515625" style="223" customWidth="1"/>
    <col min="2301" max="2301" width="7.28515625" style="223" customWidth="1"/>
    <col min="2302" max="2302" width="11.42578125" style="223" customWidth="1"/>
    <col min="2303" max="2310" width="4.7109375" style="223" customWidth="1"/>
    <col min="2311" max="2311" width="12.7109375" style="223" customWidth="1"/>
    <col min="2312" max="2312" width="0" style="223" hidden="1" customWidth="1"/>
    <col min="2313" max="2313" width="12.28515625" style="223" customWidth="1"/>
    <col min="2314" max="2314" width="11" style="223" customWidth="1"/>
    <col min="2315" max="2315" width="12.42578125" style="223" customWidth="1"/>
    <col min="2316" max="2316" width="23.5703125" style="223" customWidth="1"/>
    <col min="2317" max="2555" width="8.85546875" style="223"/>
    <col min="2556" max="2556" width="27.28515625" style="223" customWidth="1"/>
    <col min="2557" max="2557" width="7.28515625" style="223" customWidth="1"/>
    <col min="2558" max="2558" width="11.42578125" style="223" customWidth="1"/>
    <col min="2559" max="2566" width="4.7109375" style="223" customWidth="1"/>
    <col min="2567" max="2567" width="12.7109375" style="223" customWidth="1"/>
    <col min="2568" max="2568" width="0" style="223" hidden="1" customWidth="1"/>
    <col min="2569" max="2569" width="12.28515625" style="223" customWidth="1"/>
    <col min="2570" max="2570" width="11" style="223" customWidth="1"/>
    <col min="2571" max="2571" width="12.42578125" style="223" customWidth="1"/>
    <col min="2572" max="2572" width="23.5703125" style="223" customWidth="1"/>
    <col min="2573" max="2811" width="8.85546875" style="223"/>
    <col min="2812" max="2812" width="27.28515625" style="223" customWidth="1"/>
    <col min="2813" max="2813" width="7.28515625" style="223" customWidth="1"/>
    <col min="2814" max="2814" width="11.42578125" style="223" customWidth="1"/>
    <col min="2815" max="2822" width="4.7109375" style="223" customWidth="1"/>
    <col min="2823" max="2823" width="12.7109375" style="223" customWidth="1"/>
    <col min="2824" max="2824" width="0" style="223" hidden="1" customWidth="1"/>
    <col min="2825" max="2825" width="12.28515625" style="223" customWidth="1"/>
    <col min="2826" max="2826" width="11" style="223" customWidth="1"/>
    <col min="2827" max="2827" width="12.42578125" style="223" customWidth="1"/>
    <col min="2828" max="2828" width="23.5703125" style="223" customWidth="1"/>
    <col min="2829" max="3067" width="8.85546875" style="223"/>
    <col min="3068" max="3068" width="27.28515625" style="223" customWidth="1"/>
    <col min="3069" max="3069" width="7.28515625" style="223" customWidth="1"/>
    <col min="3070" max="3070" width="11.42578125" style="223" customWidth="1"/>
    <col min="3071" max="3078" width="4.7109375" style="223" customWidth="1"/>
    <col min="3079" max="3079" width="12.7109375" style="223" customWidth="1"/>
    <col min="3080" max="3080" width="0" style="223" hidden="1" customWidth="1"/>
    <col min="3081" max="3081" width="12.28515625" style="223" customWidth="1"/>
    <col min="3082" max="3082" width="11" style="223" customWidth="1"/>
    <col min="3083" max="3083" width="12.42578125" style="223" customWidth="1"/>
    <col min="3084" max="3084" width="23.5703125" style="223" customWidth="1"/>
    <col min="3085" max="3323" width="8.85546875" style="223"/>
    <col min="3324" max="3324" width="27.28515625" style="223" customWidth="1"/>
    <col min="3325" max="3325" width="7.28515625" style="223" customWidth="1"/>
    <col min="3326" max="3326" width="11.42578125" style="223" customWidth="1"/>
    <col min="3327" max="3334" width="4.7109375" style="223" customWidth="1"/>
    <col min="3335" max="3335" width="12.7109375" style="223" customWidth="1"/>
    <col min="3336" max="3336" width="0" style="223" hidden="1" customWidth="1"/>
    <col min="3337" max="3337" width="12.28515625" style="223" customWidth="1"/>
    <col min="3338" max="3338" width="11" style="223" customWidth="1"/>
    <col min="3339" max="3339" width="12.42578125" style="223" customWidth="1"/>
    <col min="3340" max="3340" width="23.5703125" style="223" customWidth="1"/>
    <col min="3341" max="3579" width="8.85546875" style="223"/>
    <col min="3580" max="3580" width="27.28515625" style="223" customWidth="1"/>
    <col min="3581" max="3581" width="7.28515625" style="223" customWidth="1"/>
    <col min="3582" max="3582" width="11.42578125" style="223" customWidth="1"/>
    <col min="3583" max="3590" width="4.7109375" style="223" customWidth="1"/>
    <col min="3591" max="3591" width="12.7109375" style="223" customWidth="1"/>
    <col min="3592" max="3592" width="0" style="223" hidden="1" customWidth="1"/>
    <col min="3593" max="3593" width="12.28515625" style="223" customWidth="1"/>
    <col min="3594" max="3594" width="11" style="223" customWidth="1"/>
    <col min="3595" max="3595" width="12.42578125" style="223" customWidth="1"/>
    <col min="3596" max="3596" width="23.5703125" style="223" customWidth="1"/>
    <col min="3597" max="3835" width="8.85546875" style="223"/>
    <col min="3836" max="3836" width="27.28515625" style="223" customWidth="1"/>
    <col min="3837" max="3837" width="7.28515625" style="223" customWidth="1"/>
    <col min="3838" max="3838" width="11.42578125" style="223" customWidth="1"/>
    <col min="3839" max="3846" width="4.7109375" style="223" customWidth="1"/>
    <col min="3847" max="3847" width="12.7109375" style="223" customWidth="1"/>
    <col min="3848" max="3848" width="0" style="223" hidden="1" customWidth="1"/>
    <col min="3849" max="3849" width="12.28515625" style="223" customWidth="1"/>
    <col min="3850" max="3850" width="11" style="223" customWidth="1"/>
    <col min="3851" max="3851" width="12.42578125" style="223" customWidth="1"/>
    <col min="3852" max="3852" width="23.5703125" style="223" customWidth="1"/>
    <col min="3853" max="4091" width="8.85546875" style="223"/>
    <col min="4092" max="4092" width="27.28515625" style="223" customWidth="1"/>
    <col min="4093" max="4093" width="7.28515625" style="223" customWidth="1"/>
    <col min="4094" max="4094" width="11.42578125" style="223" customWidth="1"/>
    <col min="4095" max="4102" width="4.7109375" style="223" customWidth="1"/>
    <col min="4103" max="4103" width="12.7109375" style="223" customWidth="1"/>
    <col min="4104" max="4104" width="0" style="223" hidden="1" customWidth="1"/>
    <col min="4105" max="4105" width="12.28515625" style="223" customWidth="1"/>
    <col min="4106" max="4106" width="11" style="223" customWidth="1"/>
    <col min="4107" max="4107" width="12.42578125" style="223" customWidth="1"/>
    <col min="4108" max="4108" width="23.5703125" style="223" customWidth="1"/>
    <col min="4109" max="4347" width="8.85546875" style="223"/>
    <col min="4348" max="4348" width="27.28515625" style="223" customWidth="1"/>
    <col min="4349" max="4349" width="7.28515625" style="223" customWidth="1"/>
    <col min="4350" max="4350" width="11.42578125" style="223" customWidth="1"/>
    <col min="4351" max="4358" width="4.7109375" style="223" customWidth="1"/>
    <col min="4359" max="4359" width="12.7109375" style="223" customWidth="1"/>
    <col min="4360" max="4360" width="0" style="223" hidden="1" customWidth="1"/>
    <col min="4361" max="4361" width="12.28515625" style="223" customWidth="1"/>
    <col min="4362" max="4362" width="11" style="223" customWidth="1"/>
    <col min="4363" max="4363" width="12.42578125" style="223" customWidth="1"/>
    <col min="4364" max="4364" width="23.5703125" style="223" customWidth="1"/>
    <col min="4365" max="4603" width="8.85546875" style="223"/>
    <col min="4604" max="4604" width="27.28515625" style="223" customWidth="1"/>
    <col min="4605" max="4605" width="7.28515625" style="223" customWidth="1"/>
    <col min="4606" max="4606" width="11.42578125" style="223" customWidth="1"/>
    <col min="4607" max="4614" width="4.7109375" style="223" customWidth="1"/>
    <col min="4615" max="4615" width="12.7109375" style="223" customWidth="1"/>
    <col min="4616" max="4616" width="0" style="223" hidden="1" customWidth="1"/>
    <col min="4617" max="4617" width="12.28515625" style="223" customWidth="1"/>
    <col min="4618" max="4618" width="11" style="223" customWidth="1"/>
    <col min="4619" max="4619" width="12.42578125" style="223" customWidth="1"/>
    <col min="4620" max="4620" width="23.5703125" style="223" customWidth="1"/>
    <col min="4621" max="4859" width="8.85546875" style="223"/>
    <col min="4860" max="4860" width="27.28515625" style="223" customWidth="1"/>
    <col min="4861" max="4861" width="7.28515625" style="223" customWidth="1"/>
    <col min="4862" max="4862" width="11.42578125" style="223" customWidth="1"/>
    <col min="4863" max="4870" width="4.7109375" style="223" customWidth="1"/>
    <col min="4871" max="4871" width="12.7109375" style="223" customWidth="1"/>
    <col min="4872" max="4872" width="0" style="223" hidden="1" customWidth="1"/>
    <col min="4873" max="4873" width="12.28515625" style="223" customWidth="1"/>
    <col min="4874" max="4874" width="11" style="223" customWidth="1"/>
    <col min="4875" max="4875" width="12.42578125" style="223" customWidth="1"/>
    <col min="4876" max="4876" width="23.5703125" style="223" customWidth="1"/>
    <col min="4877" max="5115" width="8.85546875" style="223"/>
    <col min="5116" max="5116" width="27.28515625" style="223" customWidth="1"/>
    <col min="5117" max="5117" width="7.28515625" style="223" customWidth="1"/>
    <col min="5118" max="5118" width="11.42578125" style="223" customWidth="1"/>
    <col min="5119" max="5126" width="4.7109375" style="223" customWidth="1"/>
    <col min="5127" max="5127" width="12.7109375" style="223" customWidth="1"/>
    <col min="5128" max="5128" width="0" style="223" hidden="1" customWidth="1"/>
    <col min="5129" max="5129" width="12.28515625" style="223" customWidth="1"/>
    <col min="5130" max="5130" width="11" style="223" customWidth="1"/>
    <col min="5131" max="5131" width="12.42578125" style="223" customWidth="1"/>
    <col min="5132" max="5132" width="23.5703125" style="223" customWidth="1"/>
    <col min="5133" max="5371" width="8.85546875" style="223"/>
    <col min="5372" max="5372" width="27.28515625" style="223" customWidth="1"/>
    <col min="5373" max="5373" width="7.28515625" style="223" customWidth="1"/>
    <col min="5374" max="5374" width="11.42578125" style="223" customWidth="1"/>
    <col min="5375" max="5382" width="4.7109375" style="223" customWidth="1"/>
    <col min="5383" max="5383" width="12.7109375" style="223" customWidth="1"/>
    <col min="5384" max="5384" width="0" style="223" hidden="1" customWidth="1"/>
    <col min="5385" max="5385" width="12.28515625" style="223" customWidth="1"/>
    <col min="5386" max="5386" width="11" style="223" customWidth="1"/>
    <col min="5387" max="5387" width="12.42578125" style="223" customWidth="1"/>
    <col min="5388" max="5388" width="23.5703125" style="223" customWidth="1"/>
    <col min="5389" max="5627" width="8.85546875" style="223"/>
    <col min="5628" max="5628" width="27.28515625" style="223" customWidth="1"/>
    <col min="5629" max="5629" width="7.28515625" style="223" customWidth="1"/>
    <col min="5630" max="5630" width="11.42578125" style="223" customWidth="1"/>
    <col min="5631" max="5638" width="4.7109375" style="223" customWidth="1"/>
    <col min="5639" max="5639" width="12.7109375" style="223" customWidth="1"/>
    <col min="5640" max="5640" width="0" style="223" hidden="1" customWidth="1"/>
    <col min="5641" max="5641" width="12.28515625" style="223" customWidth="1"/>
    <col min="5642" max="5642" width="11" style="223" customWidth="1"/>
    <col min="5643" max="5643" width="12.42578125" style="223" customWidth="1"/>
    <col min="5644" max="5644" width="23.5703125" style="223" customWidth="1"/>
    <col min="5645" max="5883" width="8.85546875" style="223"/>
    <col min="5884" max="5884" width="27.28515625" style="223" customWidth="1"/>
    <col min="5885" max="5885" width="7.28515625" style="223" customWidth="1"/>
    <col min="5886" max="5886" width="11.42578125" style="223" customWidth="1"/>
    <col min="5887" max="5894" width="4.7109375" style="223" customWidth="1"/>
    <col min="5895" max="5895" width="12.7109375" style="223" customWidth="1"/>
    <col min="5896" max="5896" width="0" style="223" hidden="1" customWidth="1"/>
    <col min="5897" max="5897" width="12.28515625" style="223" customWidth="1"/>
    <col min="5898" max="5898" width="11" style="223" customWidth="1"/>
    <col min="5899" max="5899" width="12.42578125" style="223" customWidth="1"/>
    <col min="5900" max="5900" width="23.5703125" style="223" customWidth="1"/>
    <col min="5901" max="6139" width="8.85546875" style="223"/>
    <col min="6140" max="6140" width="27.28515625" style="223" customWidth="1"/>
    <col min="6141" max="6141" width="7.28515625" style="223" customWidth="1"/>
    <col min="6142" max="6142" width="11.42578125" style="223" customWidth="1"/>
    <col min="6143" max="6150" width="4.7109375" style="223" customWidth="1"/>
    <col min="6151" max="6151" width="12.7109375" style="223" customWidth="1"/>
    <col min="6152" max="6152" width="0" style="223" hidden="1" customWidth="1"/>
    <col min="6153" max="6153" width="12.28515625" style="223" customWidth="1"/>
    <col min="6154" max="6154" width="11" style="223" customWidth="1"/>
    <col min="6155" max="6155" width="12.42578125" style="223" customWidth="1"/>
    <col min="6156" max="6156" width="23.5703125" style="223" customWidth="1"/>
    <col min="6157" max="6395" width="8.85546875" style="223"/>
    <col min="6396" max="6396" width="27.28515625" style="223" customWidth="1"/>
    <col min="6397" max="6397" width="7.28515625" style="223" customWidth="1"/>
    <col min="6398" max="6398" width="11.42578125" style="223" customWidth="1"/>
    <col min="6399" max="6406" width="4.7109375" style="223" customWidth="1"/>
    <col min="6407" max="6407" width="12.7109375" style="223" customWidth="1"/>
    <col min="6408" max="6408" width="0" style="223" hidden="1" customWidth="1"/>
    <col min="6409" max="6409" width="12.28515625" style="223" customWidth="1"/>
    <col min="6410" max="6410" width="11" style="223" customWidth="1"/>
    <col min="6411" max="6411" width="12.42578125" style="223" customWidth="1"/>
    <col min="6412" max="6412" width="23.5703125" style="223" customWidth="1"/>
    <col min="6413" max="6651" width="8.85546875" style="223"/>
    <col min="6652" max="6652" width="27.28515625" style="223" customWidth="1"/>
    <col min="6653" max="6653" width="7.28515625" style="223" customWidth="1"/>
    <col min="6654" max="6654" width="11.42578125" style="223" customWidth="1"/>
    <col min="6655" max="6662" width="4.7109375" style="223" customWidth="1"/>
    <col min="6663" max="6663" width="12.7109375" style="223" customWidth="1"/>
    <col min="6664" max="6664" width="0" style="223" hidden="1" customWidth="1"/>
    <col min="6665" max="6665" width="12.28515625" style="223" customWidth="1"/>
    <col min="6666" max="6666" width="11" style="223" customWidth="1"/>
    <col min="6667" max="6667" width="12.42578125" style="223" customWidth="1"/>
    <col min="6668" max="6668" width="23.5703125" style="223" customWidth="1"/>
    <col min="6669" max="6907" width="8.85546875" style="223"/>
    <col min="6908" max="6908" width="27.28515625" style="223" customWidth="1"/>
    <col min="6909" max="6909" width="7.28515625" style="223" customWidth="1"/>
    <col min="6910" max="6910" width="11.42578125" style="223" customWidth="1"/>
    <col min="6911" max="6918" width="4.7109375" style="223" customWidth="1"/>
    <col min="6919" max="6919" width="12.7109375" style="223" customWidth="1"/>
    <col min="6920" max="6920" width="0" style="223" hidden="1" customWidth="1"/>
    <col min="6921" max="6921" width="12.28515625" style="223" customWidth="1"/>
    <col min="6922" max="6922" width="11" style="223" customWidth="1"/>
    <col min="6923" max="6923" width="12.42578125" style="223" customWidth="1"/>
    <col min="6924" max="6924" width="23.5703125" style="223" customWidth="1"/>
    <col min="6925" max="7163" width="8.85546875" style="223"/>
    <col min="7164" max="7164" width="27.28515625" style="223" customWidth="1"/>
    <col min="7165" max="7165" width="7.28515625" style="223" customWidth="1"/>
    <col min="7166" max="7166" width="11.42578125" style="223" customWidth="1"/>
    <col min="7167" max="7174" width="4.7109375" style="223" customWidth="1"/>
    <col min="7175" max="7175" width="12.7109375" style="223" customWidth="1"/>
    <col min="7176" max="7176" width="0" style="223" hidden="1" customWidth="1"/>
    <col min="7177" max="7177" width="12.28515625" style="223" customWidth="1"/>
    <col min="7178" max="7178" width="11" style="223" customWidth="1"/>
    <col min="7179" max="7179" width="12.42578125" style="223" customWidth="1"/>
    <col min="7180" max="7180" width="23.5703125" style="223" customWidth="1"/>
    <col min="7181" max="7419" width="8.85546875" style="223"/>
    <col min="7420" max="7420" width="27.28515625" style="223" customWidth="1"/>
    <col min="7421" max="7421" width="7.28515625" style="223" customWidth="1"/>
    <col min="7422" max="7422" width="11.42578125" style="223" customWidth="1"/>
    <col min="7423" max="7430" width="4.7109375" style="223" customWidth="1"/>
    <col min="7431" max="7431" width="12.7109375" style="223" customWidth="1"/>
    <col min="7432" max="7432" width="0" style="223" hidden="1" customWidth="1"/>
    <col min="7433" max="7433" width="12.28515625" style="223" customWidth="1"/>
    <col min="7434" max="7434" width="11" style="223" customWidth="1"/>
    <col min="7435" max="7435" width="12.42578125" style="223" customWidth="1"/>
    <col min="7436" max="7436" width="23.5703125" style="223" customWidth="1"/>
    <col min="7437" max="7675" width="8.85546875" style="223"/>
    <col min="7676" max="7676" width="27.28515625" style="223" customWidth="1"/>
    <col min="7677" max="7677" width="7.28515625" style="223" customWidth="1"/>
    <col min="7678" max="7678" width="11.42578125" style="223" customWidth="1"/>
    <col min="7679" max="7686" width="4.7109375" style="223" customWidth="1"/>
    <col min="7687" max="7687" width="12.7109375" style="223" customWidth="1"/>
    <col min="7688" max="7688" width="0" style="223" hidden="1" customWidth="1"/>
    <col min="7689" max="7689" width="12.28515625" style="223" customWidth="1"/>
    <col min="7690" max="7690" width="11" style="223" customWidth="1"/>
    <col min="7691" max="7691" width="12.42578125" style="223" customWidth="1"/>
    <col min="7692" max="7692" width="23.5703125" style="223" customWidth="1"/>
    <col min="7693" max="7931" width="8.85546875" style="223"/>
    <col min="7932" max="7932" width="27.28515625" style="223" customWidth="1"/>
    <col min="7933" max="7933" width="7.28515625" style="223" customWidth="1"/>
    <col min="7934" max="7934" width="11.42578125" style="223" customWidth="1"/>
    <col min="7935" max="7942" width="4.7109375" style="223" customWidth="1"/>
    <col min="7943" max="7943" width="12.7109375" style="223" customWidth="1"/>
    <col min="7944" max="7944" width="0" style="223" hidden="1" customWidth="1"/>
    <col min="7945" max="7945" width="12.28515625" style="223" customWidth="1"/>
    <col min="7946" max="7946" width="11" style="223" customWidth="1"/>
    <col min="7947" max="7947" width="12.42578125" style="223" customWidth="1"/>
    <col min="7948" max="7948" width="23.5703125" style="223" customWidth="1"/>
    <col min="7949" max="8187" width="8.85546875" style="223"/>
    <col min="8188" max="8188" width="27.28515625" style="223" customWidth="1"/>
    <col min="8189" max="8189" width="7.28515625" style="223" customWidth="1"/>
    <col min="8190" max="8190" width="11.42578125" style="223" customWidth="1"/>
    <col min="8191" max="8198" width="4.7109375" style="223" customWidth="1"/>
    <col min="8199" max="8199" width="12.7109375" style="223" customWidth="1"/>
    <col min="8200" max="8200" width="0" style="223" hidden="1" customWidth="1"/>
    <col min="8201" max="8201" width="12.28515625" style="223" customWidth="1"/>
    <col min="8202" max="8202" width="11" style="223" customWidth="1"/>
    <col min="8203" max="8203" width="12.42578125" style="223" customWidth="1"/>
    <col min="8204" max="8204" width="23.5703125" style="223" customWidth="1"/>
    <col min="8205" max="8443" width="8.85546875" style="223"/>
    <col min="8444" max="8444" width="27.28515625" style="223" customWidth="1"/>
    <col min="8445" max="8445" width="7.28515625" style="223" customWidth="1"/>
    <col min="8446" max="8446" width="11.42578125" style="223" customWidth="1"/>
    <col min="8447" max="8454" width="4.7109375" style="223" customWidth="1"/>
    <col min="8455" max="8455" width="12.7109375" style="223" customWidth="1"/>
    <col min="8456" max="8456" width="0" style="223" hidden="1" customWidth="1"/>
    <col min="8457" max="8457" width="12.28515625" style="223" customWidth="1"/>
    <col min="8458" max="8458" width="11" style="223" customWidth="1"/>
    <col min="8459" max="8459" width="12.42578125" style="223" customWidth="1"/>
    <col min="8460" max="8460" width="23.5703125" style="223" customWidth="1"/>
    <col min="8461" max="8699" width="8.85546875" style="223"/>
    <col min="8700" max="8700" width="27.28515625" style="223" customWidth="1"/>
    <col min="8701" max="8701" width="7.28515625" style="223" customWidth="1"/>
    <col min="8702" max="8702" width="11.42578125" style="223" customWidth="1"/>
    <col min="8703" max="8710" width="4.7109375" style="223" customWidth="1"/>
    <col min="8711" max="8711" width="12.7109375" style="223" customWidth="1"/>
    <col min="8712" max="8712" width="0" style="223" hidden="1" customWidth="1"/>
    <col min="8713" max="8713" width="12.28515625" style="223" customWidth="1"/>
    <col min="8714" max="8714" width="11" style="223" customWidth="1"/>
    <col min="8715" max="8715" width="12.42578125" style="223" customWidth="1"/>
    <col min="8716" max="8716" width="23.5703125" style="223" customWidth="1"/>
    <col min="8717" max="8955" width="8.85546875" style="223"/>
    <col min="8956" max="8956" width="27.28515625" style="223" customWidth="1"/>
    <col min="8957" max="8957" width="7.28515625" style="223" customWidth="1"/>
    <col min="8958" max="8958" width="11.42578125" style="223" customWidth="1"/>
    <col min="8959" max="8966" width="4.7109375" style="223" customWidth="1"/>
    <col min="8967" max="8967" width="12.7109375" style="223" customWidth="1"/>
    <col min="8968" max="8968" width="0" style="223" hidden="1" customWidth="1"/>
    <col min="8969" max="8969" width="12.28515625" style="223" customWidth="1"/>
    <col min="8970" max="8970" width="11" style="223" customWidth="1"/>
    <col min="8971" max="8971" width="12.42578125" style="223" customWidth="1"/>
    <col min="8972" max="8972" width="23.5703125" style="223" customWidth="1"/>
    <col min="8973" max="9211" width="8.85546875" style="223"/>
    <col min="9212" max="9212" width="27.28515625" style="223" customWidth="1"/>
    <col min="9213" max="9213" width="7.28515625" style="223" customWidth="1"/>
    <col min="9214" max="9214" width="11.42578125" style="223" customWidth="1"/>
    <col min="9215" max="9222" width="4.7109375" style="223" customWidth="1"/>
    <col min="9223" max="9223" width="12.7109375" style="223" customWidth="1"/>
    <col min="9224" max="9224" width="0" style="223" hidden="1" customWidth="1"/>
    <col min="9225" max="9225" width="12.28515625" style="223" customWidth="1"/>
    <col min="9226" max="9226" width="11" style="223" customWidth="1"/>
    <col min="9227" max="9227" width="12.42578125" style="223" customWidth="1"/>
    <col min="9228" max="9228" width="23.5703125" style="223" customWidth="1"/>
    <col min="9229" max="9467" width="8.85546875" style="223"/>
    <col min="9468" max="9468" width="27.28515625" style="223" customWidth="1"/>
    <col min="9469" max="9469" width="7.28515625" style="223" customWidth="1"/>
    <col min="9470" max="9470" width="11.42578125" style="223" customWidth="1"/>
    <col min="9471" max="9478" width="4.7109375" style="223" customWidth="1"/>
    <col min="9479" max="9479" width="12.7109375" style="223" customWidth="1"/>
    <col min="9480" max="9480" width="0" style="223" hidden="1" customWidth="1"/>
    <col min="9481" max="9481" width="12.28515625" style="223" customWidth="1"/>
    <col min="9482" max="9482" width="11" style="223" customWidth="1"/>
    <col min="9483" max="9483" width="12.42578125" style="223" customWidth="1"/>
    <col min="9484" max="9484" width="23.5703125" style="223" customWidth="1"/>
    <col min="9485" max="9723" width="8.85546875" style="223"/>
    <col min="9724" max="9724" width="27.28515625" style="223" customWidth="1"/>
    <col min="9725" max="9725" width="7.28515625" style="223" customWidth="1"/>
    <col min="9726" max="9726" width="11.42578125" style="223" customWidth="1"/>
    <col min="9727" max="9734" width="4.7109375" style="223" customWidth="1"/>
    <col min="9735" max="9735" width="12.7109375" style="223" customWidth="1"/>
    <col min="9736" max="9736" width="0" style="223" hidden="1" customWidth="1"/>
    <col min="9737" max="9737" width="12.28515625" style="223" customWidth="1"/>
    <col min="9738" max="9738" width="11" style="223" customWidth="1"/>
    <col min="9739" max="9739" width="12.42578125" style="223" customWidth="1"/>
    <col min="9740" max="9740" width="23.5703125" style="223" customWidth="1"/>
    <col min="9741" max="9979" width="8.85546875" style="223"/>
    <col min="9980" max="9980" width="27.28515625" style="223" customWidth="1"/>
    <col min="9981" max="9981" width="7.28515625" style="223" customWidth="1"/>
    <col min="9982" max="9982" width="11.42578125" style="223" customWidth="1"/>
    <col min="9983" max="9990" width="4.7109375" style="223" customWidth="1"/>
    <col min="9991" max="9991" width="12.7109375" style="223" customWidth="1"/>
    <col min="9992" max="9992" width="0" style="223" hidden="1" customWidth="1"/>
    <col min="9993" max="9993" width="12.28515625" style="223" customWidth="1"/>
    <col min="9994" max="9994" width="11" style="223" customWidth="1"/>
    <col min="9995" max="9995" width="12.42578125" style="223" customWidth="1"/>
    <col min="9996" max="9996" width="23.5703125" style="223" customWidth="1"/>
    <col min="9997" max="10235" width="8.85546875" style="223"/>
    <col min="10236" max="10236" width="27.28515625" style="223" customWidth="1"/>
    <col min="10237" max="10237" width="7.28515625" style="223" customWidth="1"/>
    <col min="10238" max="10238" width="11.42578125" style="223" customWidth="1"/>
    <col min="10239" max="10246" width="4.7109375" style="223" customWidth="1"/>
    <col min="10247" max="10247" width="12.7109375" style="223" customWidth="1"/>
    <col min="10248" max="10248" width="0" style="223" hidden="1" customWidth="1"/>
    <col min="10249" max="10249" width="12.28515625" style="223" customWidth="1"/>
    <col min="10250" max="10250" width="11" style="223" customWidth="1"/>
    <col min="10251" max="10251" width="12.42578125" style="223" customWidth="1"/>
    <col min="10252" max="10252" width="23.5703125" style="223" customWidth="1"/>
    <col min="10253" max="10491" width="8.85546875" style="223"/>
    <col min="10492" max="10492" width="27.28515625" style="223" customWidth="1"/>
    <col min="10493" max="10493" width="7.28515625" style="223" customWidth="1"/>
    <col min="10494" max="10494" width="11.42578125" style="223" customWidth="1"/>
    <col min="10495" max="10502" width="4.7109375" style="223" customWidth="1"/>
    <col min="10503" max="10503" width="12.7109375" style="223" customWidth="1"/>
    <col min="10504" max="10504" width="0" style="223" hidden="1" customWidth="1"/>
    <col min="10505" max="10505" width="12.28515625" style="223" customWidth="1"/>
    <col min="10506" max="10506" width="11" style="223" customWidth="1"/>
    <col min="10507" max="10507" width="12.42578125" style="223" customWidth="1"/>
    <col min="10508" max="10508" width="23.5703125" style="223" customWidth="1"/>
    <col min="10509" max="10747" width="8.85546875" style="223"/>
    <col min="10748" max="10748" width="27.28515625" style="223" customWidth="1"/>
    <col min="10749" max="10749" width="7.28515625" style="223" customWidth="1"/>
    <col min="10750" max="10750" width="11.42578125" style="223" customWidth="1"/>
    <col min="10751" max="10758" width="4.7109375" style="223" customWidth="1"/>
    <col min="10759" max="10759" width="12.7109375" style="223" customWidth="1"/>
    <col min="10760" max="10760" width="0" style="223" hidden="1" customWidth="1"/>
    <col min="10761" max="10761" width="12.28515625" style="223" customWidth="1"/>
    <col min="10762" max="10762" width="11" style="223" customWidth="1"/>
    <col min="10763" max="10763" width="12.42578125" style="223" customWidth="1"/>
    <col min="10764" max="10764" width="23.5703125" style="223" customWidth="1"/>
    <col min="10765" max="11003" width="8.85546875" style="223"/>
    <col min="11004" max="11004" width="27.28515625" style="223" customWidth="1"/>
    <col min="11005" max="11005" width="7.28515625" style="223" customWidth="1"/>
    <col min="11006" max="11006" width="11.42578125" style="223" customWidth="1"/>
    <col min="11007" max="11014" width="4.7109375" style="223" customWidth="1"/>
    <col min="11015" max="11015" width="12.7109375" style="223" customWidth="1"/>
    <col min="11016" max="11016" width="0" style="223" hidden="1" customWidth="1"/>
    <col min="11017" max="11017" width="12.28515625" style="223" customWidth="1"/>
    <col min="11018" max="11018" width="11" style="223" customWidth="1"/>
    <col min="11019" max="11019" width="12.42578125" style="223" customWidth="1"/>
    <col min="11020" max="11020" width="23.5703125" style="223" customWidth="1"/>
    <col min="11021" max="11259" width="8.85546875" style="223"/>
    <col min="11260" max="11260" width="27.28515625" style="223" customWidth="1"/>
    <col min="11261" max="11261" width="7.28515625" style="223" customWidth="1"/>
    <col min="11262" max="11262" width="11.42578125" style="223" customWidth="1"/>
    <col min="11263" max="11270" width="4.7109375" style="223" customWidth="1"/>
    <col min="11271" max="11271" width="12.7109375" style="223" customWidth="1"/>
    <col min="11272" max="11272" width="0" style="223" hidden="1" customWidth="1"/>
    <col min="11273" max="11273" width="12.28515625" style="223" customWidth="1"/>
    <col min="11274" max="11274" width="11" style="223" customWidth="1"/>
    <col min="11275" max="11275" width="12.42578125" style="223" customWidth="1"/>
    <col min="11276" max="11276" width="23.5703125" style="223" customWidth="1"/>
    <col min="11277" max="11515" width="8.85546875" style="223"/>
    <col min="11516" max="11516" width="27.28515625" style="223" customWidth="1"/>
    <col min="11517" max="11517" width="7.28515625" style="223" customWidth="1"/>
    <col min="11518" max="11518" width="11.42578125" style="223" customWidth="1"/>
    <col min="11519" max="11526" width="4.7109375" style="223" customWidth="1"/>
    <col min="11527" max="11527" width="12.7109375" style="223" customWidth="1"/>
    <col min="11528" max="11528" width="0" style="223" hidden="1" customWidth="1"/>
    <col min="11529" max="11529" width="12.28515625" style="223" customWidth="1"/>
    <col min="11530" max="11530" width="11" style="223" customWidth="1"/>
    <col min="11531" max="11531" width="12.42578125" style="223" customWidth="1"/>
    <col min="11532" max="11532" width="23.5703125" style="223" customWidth="1"/>
    <col min="11533" max="11771" width="8.85546875" style="223"/>
    <col min="11772" max="11772" width="27.28515625" style="223" customWidth="1"/>
    <col min="11773" max="11773" width="7.28515625" style="223" customWidth="1"/>
    <col min="11774" max="11774" width="11.42578125" style="223" customWidth="1"/>
    <col min="11775" max="11782" width="4.7109375" style="223" customWidth="1"/>
    <col min="11783" max="11783" width="12.7109375" style="223" customWidth="1"/>
    <col min="11784" max="11784" width="0" style="223" hidden="1" customWidth="1"/>
    <col min="11785" max="11785" width="12.28515625" style="223" customWidth="1"/>
    <col min="11786" max="11786" width="11" style="223" customWidth="1"/>
    <col min="11787" max="11787" width="12.42578125" style="223" customWidth="1"/>
    <col min="11788" max="11788" width="23.5703125" style="223" customWidth="1"/>
    <col min="11789" max="12027" width="8.85546875" style="223"/>
    <col min="12028" max="12028" width="27.28515625" style="223" customWidth="1"/>
    <col min="12029" max="12029" width="7.28515625" style="223" customWidth="1"/>
    <col min="12030" max="12030" width="11.42578125" style="223" customWidth="1"/>
    <col min="12031" max="12038" width="4.7109375" style="223" customWidth="1"/>
    <col min="12039" max="12039" width="12.7109375" style="223" customWidth="1"/>
    <col min="12040" max="12040" width="0" style="223" hidden="1" customWidth="1"/>
    <col min="12041" max="12041" width="12.28515625" style="223" customWidth="1"/>
    <col min="12042" max="12042" width="11" style="223" customWidth="1"/>
    <col min="12043" max="12043" width="12.42578125" style="223" customWidth="1"/>
    <col min="12044" max="12044" width="23.5703125" style="223" customWidth="1"/>
    <col min="12045" max="12283" width="8.85546875" style="223"/>
    <col min="12284" max="12284" width="27.28515625" style="223" customWidth="1"/>
    <col min="12285" max="12285" width="7.28515625" style="223" customWidth="1"/>
    <col min="12286" max="12286" width="11.42578125" style="223" customWidth="1"/>
    <col min="12287" max="12294" width="4.7109375" style="223" customWidth="1"/>
    <col min="12295" max="12295" width="12.7109375" style="223" customWidth="1"/>
    <col min="12296" max="12296" width="0" style="223" hidden="1" customWidth="1"/>
    <col min="12297" max="12297" width="12.28515625" style="223" customWidth="1"/>
    <col min="12298" max="12298" width="11" style="223" customWidth="1"/>
    <col min="12299" max="12299" width="12.42578125" style="223" customWidth="1"/>
    <col min="12300" max="12300" width="23.5703125" style="223" customWidth="1"/>
    <col min="12301" max="12539" width="8.85546875" style="223"/>
    <col min="12540" max="12540" width="27.28515625" style="223" customWidth="1"/>
    <col min="12541" max="12541" width="7.28515625" style="223" customWidth="1"/>
    <col min="12542" max="12542" width="11.42578125" style="223" customWidth="1"/>
    <col min="12543" max="12550" width="4.7109375" style="223" customWidth="1"/>
    <col min="12551" max="12551" width="12.7109375" style="223" customWidth="1"/>
    <col min="12552" max="12552" width="0" style="223" hidden="1" customWidth="1"/>
    <col min="12553" max="12553" width="12.28515625" style="223" customWidth="1"/>
    <col min="12554" max="12554" width="11" style="223" customWidth="1"/>
    <col min="12555" max="12555" width="12.42578125" style="223" customWidth="1"/>
    <col min="12556" max="12556" width="23.5703125" style="223" customWidth="1"/>
    <col min="12557" max="12795" width="8.85546875" style="223"/>
    <col min="12796" max="12796" width="27.28515625" style="223" customWidth="1"/>
    <col min="12797" max="12797" width="7.28515625" style="223" customWidth="1"/>
    <col min="12798" max="12798" width="11.42578125" style="223" customWidth="1"/>
    <col min="12799" max="12806" width="4.7109375" style="223" customWidth="1"/>
    <col min="12807" max="12807" width="12.7109375" style="223" customWidth="1"/>
    <col min="12808" max="12808" width="0" style="223" hidden="1" customWidth="1"/>
    <col min="12809" max="12809" width="12.28515625" style="223" customWidth="1"/>
    <col min="12810" max="12810" width="11" style="223" customWidth="1"/>
    <col min="12811" max="12811" width="12.42578125" style="223" customWidth="1"/>
    <col min="12812" max="12812" width="23.5703125" style="223" customWidth="1"/>
    <col min="12813" max="13051" width="8.85546875" style="223"/>
    <col min="13052" max="13052" width="27.28515625" style="223" customWidth="1"/>
    <col min="13053" max="13053" width="7.28515625" style="223" customWidth="1"/>
    <col min="13054" max="13054" width="11.42578125" style="223" customWidth="1"/>
    <col min="13055" max="13062" width="4.7109375" style="223" customWidth="1"/>
    <col min="13063" max="13063" width="12.7109375" style="223" customWidth="1"/>
    <col min="13064" max="13064" width="0" style="223" hidden="1" customWidth="1"/>
    <col min="13065" max="13065" width="12.28515625" style="223" customWidth="1"/>
    <col min="13066" max="13066" width="11" style="223" customWidth="1"/>
    <col min="13067" max="13067" width="12.42578125" style="223" customWidth="1"/>
    <col min="13068" max="13068" width="23.5703125" style="223" customWidth="1"/>
    <col min="13069" max="13307" width="8.85546875" style="223"/>
    <col min="13308" max="13308" width="27.28515625" style="223" customWidth="1"/>
    <col min="13309" max="13309" width="7.28515625" style="223" customWidth="1"/>
    <col min="13310" max="13310" width="11.42578125" style="223" customWidth="1"/>
    <col min="13311" max="13318" width="4.7109375" style="223" customWidth="1"/>
    <col min="13319" max="13319" width="12.7109375" style="223" customWidth="1"/>
    <col min="13320" max="13320" width="0" style="223" hidden="1" customWidth="1"/>
    <col min="13321" max="13321" width="12.28515625" style="223" customWidth="1"/>
    <col min="13322" max="13322" width="11" style="223" customWidth="1"/>
    <col min="13323" max="13323" width="12.42578125" style="223" customWidth="1"/>
    <col min="13324" max="13324" width="23.5703125" style="223" customWidth="1"/>
    <col min="13325" max="13563" width="8.85546875" style="223"/>
    <col min="13564" max="13564" width="27.28515625" style="223" customWidth="1"/>
    <col min="13565" max="13565" width="7.28515625" style="223" customWidth="1"/>
    <col min="13566" max="13566" width="11.42578125" style="223" customWidth="1"/>
    <col min="13567" max="13574" width="4.7109375" style="223" customWidth="1"/>
    <col min="13575" max="13575" width="12.7109375" style="223" customWidth="1"/>
    <col min="13576" max="13576" width="0" style="223" hidden="1" customWidth="1"/>
    <col min="13577" max="13577" width="12.28515625" style="223" customWidth="1"/>
    <col min="13578" max="13578" width="11" style="223" customWidth="1"/>
    <col min="13579" max="13579" width="12.42578125" style="223" customWidth="1"/>
    <col min="13580" max="13580" width="23.5703125" style="223" customWidth="1"/>
    <col min="13581" max="13819" width="8.85546875" style="223"/>
    <col min="13820" max="13820" width="27.28515625" style="223" customWidth="1"/>
    <col min="13821" max="13821" width="7.28515625" style="223" customWidth="1"/>
    <col min="13822" max="13822" width="11.42578125" style="223" customWidth="1"/>
    <col min="13823" max="13830" width="4.7109375" style="223" customWidth="1"/>
    <col min="13831" max="13831" width="12.7109375" style="223" customWidth="1"/>
    <col min="13832" max="13832" width="0" style="223" hidden="1" customWidth="1"/>
    <col min="13833" max="13833" width="12.28515625" style="223" customWidth="1"/>
    <col min="13834" max="13834" width="11" style="223" customWidth="1"/>
    <col min="13835" max="13835" width="12.42578125" style="223" customWidth="1"/>
    <col min="13836" max="13836" width="23.5703125" style="223" customWidth="1"/>
    <col min="13837" max="14075" width="8.85546875" style="223"/>
    <col min="14076" max="14076" width="27.28515625" style="223" customWidth="1"/>
    <col min="14077" max="14077" width="7.28515625" style="223" customWidth="1"/>
    <col min="14078" max="14078" width="11.42578125" style="223" customWidth="1"/>
    <col min="14079" max="14086" width="4.7109375" style="223" customWidth="1"/>
    <col min="14087" max="14087" width="12.7109375" style="223" customWidth="1"/>
    <col min="14088" max="14088" width="0" style="223" hidden="1" customWidth="1"/>
    <col min="14089" max="14089" width="12.28515625" style="223" customWidth="1"/>
    <col min="14090" max="14090" width="11" style="223" customWidth="1"/>
    <col min="14091" max="14091" width="12.42578125" style="223" customWidth="1"/>
    <col min="14092" max="14092" width="23.5703125" style="223" customWidth="1"/>
    <col min="14093" max="14331" width="8.85546875" style="223"/>
    <col min="14332" max="14332" width="27.28515625" style="223" customWidth="1"/>
    <col min="14333" max="14333" width="7.28515625" style="223" customWidth="1"/>
    <col min="14334" max="14334" width="11.42578125" style="223" customWidth="1"/>
    <col min="14335" max="14342" width="4.7109375" style="223" customWidth="1"/>
    <col min="14343" max="14343" width="12.7109375" style="223" customWidth="1"/>
    <col min="14344" max="14344" width="0" style="223" hidden="1" customWidth="1"/>
    <col min="14345" max="14345" width="12.28515625" style="223" customWidth="1"/>
    <col min="14346" max="14346" width="11" style="223" customWidth="1"/>
    <col min="14347" max="14347" width="12.42578125" style="223" customWidth="1"/>
    <col min="14348" max="14348" width="23.5703125" style="223" customWidth="1"/>
    <col min="14349" max="14587" width="8.85546875" style="223"/>
    <col min="14588" max="14588" width="27.28515625" style="223" customWidth="1"/>
    <col min="14589" max="14589" width="7.28515625" style="223" customWidth="1"/>
    <col min="14590" max="14590" width="11.42578125" style="223" customWidth="1"/>
    <col min="14591" max="14598" width="4.7109375" style="223" customWidth="1"/>
    <col min="14599" max="14599" width="12.7109375" style="223" customWidth="1"/>
    <col min="14600" max="14600" width="0" style="223" hidden="1" customWidth="1"/>
    <col min="14601" max="14601" width="12.28515625" style="223" customWidth="1"/>
    <col min="14602" max="14602" width="11" style="223" customWidth="1"/>
    <col min="14603" max="14603" width="12.42578125" style="223" customWidth="1"/>
    <col min="14604" max="14604" width="23.5703125" style="223" customWidth="1"/>
    <col min="14605" max="14843" width="8.85546875" style="223"/>
    <col min="14844" max="14844" width="27.28515625" style="223" customWidth="1"/>
    <col min="14845" max="14845" width="7.28515625" style="223" customWidth="1"/>
    <col min="14846" max="14846" width="11.42578125" style="223" customWidth="1"/>
    <col min="14847" max="14854" width="4.7109375" style="223" customWidth="1"/>
    <col min="14855" max="14855" width="12.7109375" style="223" customWidth="1"/>
    <col min="14856" max="14856" width="0" style="223" hidden="1" customWidth="1"/>
    <col min="14857" max="14857" width="12.28515625" style="223" customWidth="1"/>
    <col min="14858" max="14858" width="11" style="223" customWidth="1"/>
    <col min="14859" max="14859" width="12.42578125" style="223" customWidth="1"/>
    <col min="14860" max="14860" width="23.5703125" style="223" customWidth="1"/>
    <col min="14861" max="15099" width="8.85546875" style="223"/>
    <col min="15100" max="15100" width="27.28515625" style="223" customWidth="1"/>
    <col min="15101" max="15101" width="7.28515625" style="223" customWidth="1"/>
    <col min="15102" max="15102" width="11.42578125" style="223" customWidth="1"/>
    <col min="15103" max="15110" width="4.7109375" style="223" customWidth="1"/>
    <col min="15111" max="15111" width="12.7109375" style="223" customWidth="1"/>
    <col min="15112" max="15112" width="0" style="223" hidden="1" customWidth="1"/>
    <col min="15113" max="15113" width="12.28515625" style="223" customWidth="1"/>
    <col min="15114" max="15114" width="11" style="223" customWidth="1"/>
    <col min="15115" max="15115" width="12.42578125" style="223" customWidth="1"/>
    <col min="15116" max="15116" width="23.5703125" style="223" customWidth="1"/>
    <col min="15117" max="15355" width="8.85546875" style="223"/>
    <col min="15356" max="15356" width="27.28515625" style="223" customWidth="1"/>
    <col min="15357" max="15357" width="7.28515625" style="223" customWidth="1"/>
    <col min="15358" max="15358" width="11.42578125" style="223" customWidth="1"/>
    <col min="15359" max="15366" width="4.7109375" style="223" customWidth="1"/>
    <col min="15367" max="15367" width="12.7109375" style="223" customWidth="1"/>
    <col min="15368" max="15368" width="0" style="223" hidden="1" customWidth="1"/>
    <col min="15369" max="15369" width="12.28515625" style="223" customWidth="1"/>
    <col min="15370" max="15370" width="11" style="223" customWidth="1"/>
    <col min="15371" max="15371" width="12.42578125" style="223" customWidth="1"/>
    <col min="15372" max="15372" width="23.5703125" style="223" customWidth="1"/>
    <col min="15373" max="15611" width="8.85546875" style="223"/>
    <col min="15612" max="15612" width="27.28515625" style="223" customWidth="1"/>
    <col min="15613" max="15613" width="7.28515625" style="223" customWidth="1"/>
    <col min="15614" max="15614" width="11.42578125" style="223" customWidth="1"/>
    <col min="15615" max="15622" width="4.7109375" style="223" customWidth="1"/>
    <col min="15623" max="15623" width="12.7109375" style="223" customWidth="1"/>
    <col min="15624" max="15624" width="0" style="223" hidden="1" customWidth="1"/>
    <col min="15625" max="15625" width="12.28515625" style="223" customWidth="1"/>
    <col min="15626" max="15626" width="11" style="223" customWidth="1"/>
    <col min="15627" max="15627" width="12.42578125" style="223" customWidth="1"/>
    <col min="15628" max="15628" width="23.5703125" style="223" customWidth="1"/>
    <col min="15629" max="15867" width="8.85546875" style="223"/>
    <col min="15868" max="15868" width="27.28515625" style="223" customWidth="1"/>
    <col min="15869" max="15869" width="7.28515625" style="223" customWidth="1"/>
    <col min="15870" max="15870" width="11.42578125" style="223" customWidth="1"/>
    <col min="15871" max="15878" width="4.7109375" style="223" customWidth="1"/>
    <col min="15879" max="15879" width="12.7109375" style="223" customWidth="1"/>
    <col min="15880" max="15880" width="0" style="223" hidden="1" customWidth="1"/>
    <col min="15881" max="15881" width="12.28515625" style="223" customWidth="1"/>
    <col min="15882" max="15882" width="11" style="223" customWidth="1"/>
    <col min="15883" max="15883" width="12.42578125" style="223" customWidth="1"/>
    <col min="15884" max="15884" width="23.5703125" style="223" customWidth="1"/>
    <col min="15885" max="16123" width="8.85546875" style="223"/>
    <col min="16124" max="16124" width="27.28515625" style="223" customWidth="1"/>
    <col min="16125" max="16125" width="7.28515625" style="223" customWidth="1"/>
    <col min="16126" max="16126" width="11.42578125" style="223" customWidth="1"/>
    <col min="16127" max="16134" width="4.7109375" style="223" customWidth="1"/>
    <col min="16135" max="16135" width="12.7109375" style="223" customWidth="1"/>
    <col min="16136" max="16136" width="0" style="223" hidden="1" customWidth="1"/>
    <col min="16137" max="16137" width="12.28515625" style="223" customWidth="1"/>
    <col min="16138" max="16138" width="11" style="223" customWidth="1"/>
    <col min="16139" max="16139" width="12.42578125" style="223" customWidth="1"/>
    <col min="16140" max="16140" width="23.5703125" style="223" customWidth="1"/>
    <col min="16141" max="16384" width="8.85546875" style="223"/>
  </cols>
  <sheetData>
    <row r="1" spans="1:13" x14ac:dyDescent="0.25">
      <c r="A1" s="262" t="s">
        <v>337</v>
      </c>
      <c r="B1" s="262"/>
      <c r="C1" s="311" t="s">
        <v>338</v>
      </c>
      <c r="D1" s="311"/>
      <c r="E1" s="311"/>
      <c r="F1" s="311"/>
      <c r="G1" s="311"/>
      <c r="H1" s="311"/>
      <c r="I1" s="311"/>
      <c r="J1" s="311"/>
      <c r="K1" s="311"/>
      <c r="L1" s="311"/>
      <c r="M1" s="262"/>
    </row>
    <row r="3" spans="1:13" ht="51.75" customHeight="1" x14ac:dyDescent="0.25">
      <c r="A3" s="224" t="s">
        <v>103</v>
      </c>
      <c r="B3" s="224" t="s">
        <v>55</v>
      </c>
      <c r="C3" s="224" t="s">
        <v>56</v>
      </c>
      <c r="D3" s="224" t="s">
        <v>173</v>
      </c>
      <c r="E3" s="224" t="s">
        <v>174</v>
      </c>
      <c r="F3" s="224" t="s">
        <v>65</v>
      </c>
      <c r="G3" s="224" t="s">
        <v>63</v>
      </c>
      <c r="H3" s="224" t="s">
        <v>175</v>
      </c>
      <c r="I3" s="224" t="s">
        <v>176</v>
      </c>
      <c r="J3" s="224" t="s">
        <v>177</v>
      </c>
      <c r="K3" s="224" t="s">
        <v>178</v>
      </c>
      <c r="L3" s="225" t="s">
        <v>179</v>
      </c>
      <c r="M3" s="226" t="s">
        <v>180</v>
      </c>
    </row>
    <row r="4" spans="1:13" x14ac:dyDescent="0.25">
      <c r="A4" s="222" t="s">
        <v>139</v>
      </c>
      <c r="B4" s="227" t="s">
        <v>181</v>
      </c>
      <c r="C4" s="227" t="s">
        <v>182</v>
      </c>
      <c r="D4" s="227" t="s">
        <v>183</v>
      </c>
      <c r="E4" s="227" t="s">
        <v>184</v>
      </c>
      <c r="F4" s="227" t="s">
        <v>75</v>
      </c>
      <c r="G4" s="227" t="s">
        <v>185</v>
      </c>
      <c r="H4" s="227" t="s">
        <v>186</v>
      </c>
      <c r="I4" s="227" t="s">
        <v>185</v>
      </c>
      <c r="J4" s="227" t="s">
        <v>187</v>
      </c>
      <c r="K4" s="227" t="s">
        <v>188</v>
      </c>
      <c r="L4" s="228">
        <v>-17416</v>
      </c>
      <c r="M4" s="229"/>
    </row>
    <row r="5" spans="1:13" x14ac:dyDescent="0.25">
      <c r="A5" s="222" t="s">
        <v>139</v>
      </c>
      <c r="B5" s="227" t="s">
        <v>181</v>
      </c>
      <c r="C5" s="227" t="s">
        <v>182</v>
      </c>
      <c r="D5" s="227" t="s">
        <v>189</v>
      </c>
      <c r="E5" s="227" t="s">
        <v>190</v>
      </c>
      <c r="F5" s="227" t="s">
        <v>75</v>
      </c>
      <c r="G5" s="227" t="s">
        <v>185</v>
      </c>
      <c r="H5" s="227" t="s">
        <v>191</v>
      </c>
      <c r="I5" s="227" t="s">
        <v>185</v>
      </c>
      <c r="J5" s="227" t="s">
        <v>187</v>
      </c>
      <c r="K5" s="227" t="s">
        <v>188</v>
      </c>
      <c r="L5" s="228">
        <v>-191.91</v>
      </c>
      <c r="M5" s="229"/>
    </row>
    <row r="6" spans="1:13" x14ac:dyDescent="0.25">
      <c r="A6" s="222" t="s">
        <v>192</v>
      </c>
      <c r="B6" s="227" t="s">
        <v>181</v>
      </c>
      <c r="C6" s="227" t="s">
        <v>182</v>
      </c>
      <c r="D6" s="227" t="s">
        <v>183</v>
      </c>
      <c r="E6" s="227" t="s">
        <v>184</v>
      </c>
      <c r="F6" s="227" t="s">
        <v>193</v>
      </c>
      <c r="G6" s="227" t="s">
        <v>185</v>
      </c>
      <c r="H6" s="227" t="s">
        <v>186</v>
      </c>
      <c r="I6" s="227" t="s">
        <v>185</v>
      </c>
      <c r="J6" s="227" t="s">
        <v>187</v>
      </c>
      <c r="K6" s="227" t="s">
        <v>188</v>
      </c>
      <c r="L6" s="228">
        <v>-880</v>
      </c>
      <c r="M6" s="229"/>
    </row>
    <row r="7" spans="1:13" x14ac:dyDescent="0.25">
      <c r="A7" s="222" t="s">
        <v>192</v>
      </c>
      <c r="B7" s="227" t="s">
        <v>181</v>
      </c>
      <c r="C7" s="227" t="s">
        <v>182</v>
      </c>
      <c r="D7" s="227" t="s">
        <v>183</v>
      </c>
      <c r="E7" s="227" t="s">
        <v>194</v>
      </c>
      <c r="F7" s="227" t="s">
        <v>193</v>
      </c>
      <c r="G7" s="227" t="s">
        <v>185</v>
      </c>
      <c r="H7" s="227" t="s">
        <v>186</v>
      </c>
      <c r="I7" s="227" t="s">
        <v>185</v>
      </c>
      <c r="J7" s="227" t="s">
        <v>187</v>
      </c>
      <c r="K7" s="227" t="s">
        <v>188</v>
      </c>
      <c r="L7" s="228">
        <v>-1176</v>
      </c>
      <c r="M7" s="229"/>
    </row>
    <row r="8" spans="1:13" x14ac:dyDescent="0.25">
      <c r="A8" s="222" t="s">
        <v>192</v>
      </c>
      <c r="B8" s="227" t="s">
        <v>181</v>
      </c>
      <c r="C8" s="227" t="s">
        <v>182</v>
      </c>
      <c r="D8" s="227" t="s">
        <v>183</v>
      </c>
      <c r="E8" s="227" t="s">
        <v>195</v>
      </c>
      <c r="F8" s="227" t="s">
        <v>193</v>
      </c>
      <c r="G8" s="227" t="s">
        <v>185</v>
      </c>
      <c r="H8" s="227" t="s">
        <v>186</v>
      </c>
      <c r="I8" s="227" t="s">
        <v>185</v>
      </c>
      <c r="J8" s="227" t="s">
        <v>187</v>
      </c>
      <c r="K8" s="227" t="s">
        <v>188</v>
      </c>
      <c r="L8" s="228">
        <v>-1365</v>
      </c>
      <c r="M8" s="229"/>
    </row>
    <row r="9" spans="1:13" x14ac:dyDescent="0.25">
      <c r="A9" s="222" t="s">
        <v>192</v>
      </c>
      <c r="B9" s="227" t="s">
        <v>181</v>
      </c>
      <c r="C9" s="227" t="s">
        <v>182</v>
      </c>
      <c r="D9" s="227" t="s">
        <v>183</v>
      </c>
      <c r="E9" s="227" t="s">
        <v>196</v>
      </c>
      <c r="F9" s="227" t="s">
        <v>193</v>
      </c>
      <c r="G9" s="227" t="s">
        <v>185</v>
      </c>
      <c r="H9" s="227" t="s">
        <v>186</v>
      </c>
      <c r="I9" s="227" t="s">
        <v>185</v>
      </c>
      <c r="J9" s="227" t="s">
        <v>187</v>
      </c>
      <c r="K9" s="227" t="s">
        <v>188</v>
      </c>
      <c r="L9" s="228">
        <v>-50206</v>
      </c>
      <c r="M9" s="229"/>
    </row>
    <row r="10" spans="1:13" x14ac:dyDescent="0.25">
      <c r="A10" s="222" t="s">
        <v>192</v>
      </c>
      <c r="B10" s="227" t="s">
        <v>181</v>
      </c>
      <c r="C10" s="227" t="s">
        <v>182</v>
      </c>
      <c r="D10" s="227" t="s">
        <v>183</v>
      </c>
      <c r="E10" s="227" t="s">
        <v>197</v>
      </c>
      <c r="F10" s="227" t="s">
        <v>193</v>
      </c>
      <c r="G10" s="227" t="s">
        <v>185</v>
      </c>
      <c r="H10" s="227" t="s">
        <v>186</v>
      </c>
      <c r="I10" s="227" t="s">
        <v>185</v>
      </c>
      <c r="J10" s="227" t="s">
        <v>187</v>
      </c>
      <c r="K10" s="227" t="s">
        <v>188</v>
      </c>
      <c r="L10" s="228">
        <v>-2058</v>
      </c>
      <c r="M10" s="229"/>
    </row>
    <row r="11" spans="1:13" x14ac:dyDescent="0.25">
      <c r="A11" s="222" t="s">
        <v>38</v>
      </c>
      <c r="B11" s="227" t="s">
        <v>181</v>
      </c>
      <c r="C11" s="227" t="s">
        <v>182</v>
      </c>
      <c r="D11" s="227" t="s">
        <v>198</v>
      </c>
      <c r="E11" s="227" t="s">
        <v>199</v>
      </c>
      <c r="F11" s="227" t="s">
        <v>68</v>
      </c>
      <c r="G11" s="227" t="s">
        <v>185</v>
      </c>
      <c r="H11" s="227" t="s">
        <v>186</v>
      </c>
      <c r="I11" s="227" t="s">
        <v>185</v>
      </c>
      <c r="J11" s="227" t="s">
        <v>187</v>
      </c>
      <c r="K11" s="227" t="s">
        <v>188</v>
      </c>
      <c r="L11" s="228">
        <v>-18581.849999999999</v>
      </c>
      <c r="M11" s="229"/>
    </row>
    <row r="12" spans="1:13" x14ac:dyDescent="0.25">
      <c r="A12" s="222" t="s">
        <v>38</v>
      </c>
      <c r="B12" s="227" t="s">
        <v>181</v>
      </c>
      <c r="C12" s="227" t="s">
        <v>182</v>
      </c>
      <c r="D12" s="227" t="s">
        <v>200</v>
      </c>
      <c r="E12" s="227" t="s">
        <v>201</v>
      </c>
      <c r="F12" s="227" t="s">
        <v>68</v>
      </c>
      <c r="G12" s="227" t="s">
        <v>185</v>
      </c>
      <c r="H12" s="227" t="s">
        <v>186</v>
      </c>
      <c r="I12" s="227" t="s">
        <v>185</v>
      </c>
      <c r="J12" s="227" t="s">
        <v>187</v>
      </c>
      <c r="K12" s="227" t="s">
        <v>188</v>
      </c>
      <c r="L12" s="228">
        <v>-5610.15</v>
      </c>
      <c r="M12" s="229"/>
    </row>
    <row r="13" spans="1:13" x14ac:dyDescent="0.25">
      <c r="A13" s="222" t="s">
        <v>38</v>
      </c>
      <c r="B13" s="227" t="s">
        <v>181</v>
      </c>
      <c r="C13" s="227" t="s">
        <v>182</v>
      </c>
      <c r="D13" s="227" t="s">
        <v>183</v>
      </c>
      <c r="E13" s="227" t="s">
        <v>184</v>
      </c>
      <c r="F13" s="227" t="s">
        <v>68</v>
      </c>
      <c r="G13" s="227" t="s">
        <v>185</v>
      </c>
      <c r="H13" s="227" t="s">
        <v>186</v>
      </c>
      <c r="I13" s="227" t="s">
        <v>185</v>
      </c>
      <c r="J13" s="227" t="s">
        <v>187</v>
      </c>
      <c r="K13" s="227" t="s">
        <v>188</v>
      </c>
      <c r="L13" s="228">
        <v>-14420</v>
      </c>
      <c r="M13" s="229"/>
    </row>
    <row r="14" spans="1:13" x14ac:dyDescent="0.25">
      <c r="A14" s="222" t="s">
        <v>38</v>
      </c>
      <c r="B14" s="227" t="s">
        <v>181</v>
      </c>
      <c r="C14" s="227" t="s">
        <v>182</v>
      </c>
      <c r="D14" s="227" t="s">
        <v>183</v>
      </c>
      <c r="E14" s="227" t="s">
        <v>194</v>
      </c>
      <c r="F14" s="227" t="s">
        <v>68</v>
      </c>
      <c r="G14" s="227" t="s">
        <v>185</v>
      </c>
      <c r="H14" s="227" t="s">
        <v>186</v>
      </c>
      <c r="I14" s="227" t="s">
        <v>185</v>
      </c>
      <c r="J14" s="227" t="s">
        <v>187</v>
      </c>
      <c r="K14" s="227" t="s">
        <v>188</v>
      </c>
      <c r="L14" s="228">
        <v>-1764</v>
      </c>
      <c r="M14" s="229"/>
    </row>
    <row r="15" spans="1:13" x14ac:dyDescent="0.25">
      <c r="A15" s="222" t="s">
        <v>38</v>
      </c>
      <c r="B15" s="227" t="s">
        <v>181</v>
      </c>
      <c r="C15" s="227" t="s">
        <v>182</v>
      </c>
      <c r="D15" s="227" t="s">
        <v>183</v>
      </c>
      <c r="E15" s="227" t="s">
        <v>195</v>
      </c>
      <c r="F15" s="227" t="s">
        <v>68</v>
      </c>
      <c r="G15" s="227" t="s">
        <v>185</v>
      </c>
      <c r="H15" s="227" t="s">
        <v>186</v>
      </c>
      <c r="I15" s="227" t="s">
        <v>185</v>
      </c>
      <c r="J15" s="227" t="s">
        <v>187</v>
      </c>
      <c r="K15" s="227" t="s">
        <v>188</v>
      </c>
      <c r="L15" s="228">
        <v>-2047.5</v>
      </c>
      <c r="M15" s="229"/>
    </row>
    <row r="16" spans="1:13" x14ac:dyDescent="0.25">
      <c r="A16" s="222" t="s">
        <v>38</v>
      </c>
      <c r="B16" s="227" t="s">
        <v>181</v>
      </c>
      <c r="C16" s="227" t="s">
        <v>182</v>
      </c>
      <c r="D16" s="227" t="s">
        <v>183</v>
      </c>
      <c r="E16" s="227" t="s">
        <v>196</v>
      </c>
      <c r="F16" s="227" t="s">
        <v>68</v>
      </c>
      <c r="G16" s="227" t="s">
        <v>185</v>
      </c>
      <c r="H16" s="227" t="s">
        <v>186</v>
      </c>
      <c r="I16" s="227" t="s">
        <v>185</v>
      </c>
      <c r="J16" s="227" t="s">
        <v>187</v>
      </c>
      <c r="K16" s="227" t="s">
        <v>188</v>
      </c>
      <c r="L16" s="228">
        <v>-75309</v>
      </c>
      <c r="M16" s="229"/>
    </row>
    <row r="17" spans="1:13" x14ac:dyDescent="0.25">
      <c r="A17" s="222" t="s">
        <v>38</v>
      </c>
      <c r="B17" s="227" t="s">
        <v>181</v>
      </c>
      <c r="C17" s="227" t="s">
        <v>182</v>
      </c>
      <c r="D17" s="227" t="s">
        <v>183</v>
      </c>
      <c r="E17" s="227" t="s">
        <v>197</v>
      </c>
      <c r="F17" s="227" t="s">
        <v>68</v>
      </c>
      <c r="G17" s="227" t="s">
        <v>185</v>
      </c>
      <c r="H17" s="227" t="s">
        <v>186</v>
      </c>
      <c r="I17" s="227" t="s">
        <v>185</v>
      </c>
      <c r="J17" s="227" t="s">
        <v>187</v>
      </c>
      <c r="K17" s="227" t="s">
        <v>188</v>
      </c>
      <c r="L17" s="228">
        <v>-3087</v>
      </c>
      <c r="M17" s="229"/>
    </row>
    <row r="18" spans="1:13" x14ac:dyDescent="0.25">
      <c r="A18" s="222" t="s">
        <v>37</v>
      </c>
      <c r="B18" s="227" t="s">
        <v>181</v>
      </c>
      <c r="C18" s="227" t="s">
        <v>182</v>
      </c>
      <c r="D18" s="227" t="s">
        <v>198</v>
      </c>
      <c r="E18" s="227" t="s">
        <v>199</v>
      </c>
      <c r="F18" s="227" t="s">
        <v>69</v>
      </c>
      <c r="G18" s="227" t="s">
        <v>185</v>
      </c>
      <c r="H18" s="227" t="s">
        <v>186</v>
      </c>
      <c r="I18" s="227" t="s">
        <v>185</v>
      </c>
      <c r="J18" s="227" t="s">
        <v>187</v>
      </c>
      <c r="K18" s="227" t="s">
        <v>188</v>
      </c>
      <c r="L18" s="228">
        <v>-18581.849999999999</v>
      </c>
      <c r="M18" s="229"/>
    </row>
    <row r="19" spans="1:13" x14ac:dyDescent="0.25">
      <c r="A19" s="222" t="s">
        <v>37</v>
      </c>
      <c r="B19" s="227" t="s">
        <v>181</v>
      </c>
      <c r="C19" s="227" t="s">
        <v>182</v>
      </c>
      <c r="D19" s="227" t="s">
        <v>200</v>
      </c>
      <c r="E19" s="227" t="s">
        <v>201</v>
      </c>
      <c r="F19" s="227" t="s">
        <v>69</v>
      </c>
      <c r="G19" s="227" t="s">
        <v>185</v>
      </c>
      <c r="H19" s="227" t="s">
        <v>186</v>
      </c>
      <c r="I19" s="227" t="s">
        <v>185</v>
      </c>
      <c r="J19" s="227" t="s">
        <v>187</v>
      </c>
      <c r="K19" s="227" t="s">
        <v>188</v>
      </c>
      <c r="L19" s="228">
        <v>-5610.15</v>
      </c>
      <c r="M19" s="229"/>
    </row>
    <row r="20" spans="1:13" x14ac:dyDescent="0.25">
      <c r="A20" s="222" t="s">
        <v>37</v>
      </c>
      <c r="B20" s="227" t="s">
        <v>181</v>
      </c>
      <c r="C20" s="227" t="s">
        <v>182</v>
      </c>
      <c r="D20" s="227" t="s">
        <v>183</v>
      </c>
      <c r="E20" s="227" t="s">
        <v>184</v>
      </c>
      <c r="F20" s="227" t="s">
        <v>69</v>
      </c>
      <c r="G20" s="227" t="s">
        <v>185</v>
      </c>
      <c r="H20" s="227" t="s">
        <v>186</v>
      </c>
      <c r="I20" s="227" t="s">
        <v>185</v>
      </c>
      <c r="J20" s="227" t="s">
        <v>187</v>
      </c>
      <c r="K20" s="227" t="s">
        <v>188</v>
      </c>
      <c r="L20" s="228">
        <v>-14420</v>
      </c>
      <c r="M20" s="229"/>
    </row>
    <row r="21" spans="1:13" x14ac:dyDescent="0.25">
      <c r="A21" s="222" t="s">
        <v>37</v>
      </c>
      <c r="B21" s="227" t="s">
        <v>181</v>
      </c>
      <c r="C21" s="227" t="s">
        <v>182</v>
      </c>
      <c r="D21" s="227" t="s">
        <v>183</v>
      </c>
      <c r="E21" s="227" t="s">
        <v>194</v>
      </c>
      <c r="F21" s="227" t="s">
        <v>69</v>
      </c>
      <c r="G21" s="227" t="s">
        <v>185</v>
      </c>
      <c r="H21" s="227" t="s">
        <v>186</v>
      </c>
      <c r="I21" s="227" t="s">
        <v>185</v>
      </c>
      <c r="J21" s="227" t="s">
        <v>187</v>
      </c>
      <c r="K21" s="227" t="s">
        <v>188</v>
      </c>
      <c r="L21" s="228">
        <v>-1764</v>
      </c>
      <c r="M21" s="229"/>
    </row>
    <row r="22" spans="1:13" x14ac:dyDescent="0.25">
      <c r="A22" s="222" t="s">
        <v>37</v>
      </c>
      <c r="B22" s="227" t="s">
        <v>181</v>
      </c>
      <c r="C22" s="227" t="s">
        <v>182</v>
      </c>
      <c r="D22" s="227" t="s">
        <v>183</v>
      </c>
      <c r="E22" s="227" t="s">
        <v>195</v>
      </c>
      <c r="F22" s="227" t="s">
        <v>69</v>
      </c>
      <c r="G22" s="227" t="s">
        <v>185</v>
      </c>
      <c r="H22" s="227" t="s">
        <v>186</v>
      </c>
      <c r="I22" s="227" t="s">
        <v>185</v>
      </c>
      <c r="J22" s="227" t="s">
        <v>187</v>
      </c>
      <c r="K22" s="227" t="s">
        <v>188</v>
      </c>
      <c r="L22" s="228">
        <v>-2047.5</v>
      </c>
      <c r="M22" s="229"/>
    </row>
    <row r="23" spans="1:13" x14ac:dyDescent="0.25">
      <c r="A23" s="222" t="s">
        <v>37</v>
      </c>
      <c r="B23" s="227" t="s">
        <v>181</v>
      </c>
      <c r="C23" s="227" t="s">
        <v>182</v>
      </c>
      <c r="D23" s="227" t="s">
        <v>183</v>
      </c>
      <c r="E23" s="227" t="s">
        <v>196</v>
      </c>
      <c r="F23" s="227" t="s">
        <v>69</v>
      </c>
      <c r="G23" s="227" t="s">
        <v>185</v>
      </c>
      <c r="H23" s="227" t="s">
        <v>186</v>
      </c>
      <c r="I23" s="227" t="s">
        <v>185</v>
      </c>
      <c r="J23" s="227" t="s">
        <v>187</v>
      </c>
      <c r="K23" s="227" t="s">
        <v>188</v>
      </c>
      <c r="L23" s="228">
        <v>-75309</v>
      </c>
      <c r="M23" s="229"/>
    </row>
    <row r="24" spans="1:13" x14ac:dyDescent="0.25">
      <c r="A24" s="222" t="s">
        <v>37</v>
      </c>
      <c r="B24" s="227" t="s">
        <v>181</v>
      </c>
      <c r="C24" s="227" t="s">
        <v>182</v>
      </c>
      <c r="D24" s="227" t="s">
        <v>183</v>
      </c>
      <c r="E24" s="227" t="s">
        <v>197</v>
      </c>
      <c r="F24" s="227" t="s">
        <v>69</v>
      </c>
      <c r="G24" s="227" t="s">
        <v>185</v>
      </c>
      <c r="H24" s="227" t="s">
        <v>186</v>
      </c>
      <c r="I24" s="227" t="s">
        <v>185</v>
      </c>
      <c r="J24" s="227" t="s">
        <v>187</v>
      </c>
      <c r="K24" s="227" t="s">
        <v>188</v>
      </c>
      <c r="L24" s="228">
        <v>-3087</v>
      </c>
      <c r="M24" s="229"/>
    </row>
    <row r="25" spans="1:13" x14ac:dyDescent="0.25">
      <c r="A25" s="222" t="s">
        <v>202</v>
      </c>
      <c r="B25" s="227" t="s">
        <v>181</v>
      </c>
      <c r="C25" s="227" t="s">
        <v>182</v>
      </c>
      <c r="D25" s="227" t="s">
        <v>198</v>
      </c>
      <c r="E25" s="227" t="s">
        <v>199</v>
      </c>
      <c r="F25" s="227" t="s">
        <v>71</v>
      </c>
      <c r="G25" s="227" t="s">
        <v>185</v>
      </c>
      <c r="H25" s="227" t="s">
        <v>186</v>
      </c>
      <c r="I25" s="227" t="s">
        <v>185</v>
      </c>
      <c r="J25" s="227" t="s">
        <v>187</v>
      </c>
      <c r="K25" s="227" t="s">
        <v>188</v>
      </c>
      <c r="L25" s="228">
        <v>-12387.9</v>
      </c>
      <c r="M25" s="229"/>
    </row>
    <row r="26" spans="1:13" x14ac:dyDescent="0.25">
      <c r="A26" s="222" t="s">
        <v>202</v>
      </c>
      <c r="B26" s="227" t="s">
        <v>181</v>
      </c>
      <c r="C26" s="227" t="s">
        <v>182</v>
      </c>
      <c r="D26" s="227" t="s">
        <v>200</v>
      </c>
      <c r="E26" s="227" t="s">
        <v>201</v>
      </c>
      <c r="F26" s="227" t="s">
        <v>71</v>
      </c>
      <c r="G26" s="227" t="s">
        <v>185</v>
      </c>
      <c r="H26" s="227" t="s">
        <v>186</v>
      </c>
      <c r="I26" s="227" t="s">
        <v>185</v>
      </c>
      <c r="J26" s="227" t="s">
        <v>187</v>
      </c>
      <c r="K26" s="227" t="s">
        <v>188</v>
      </c>
      <c r="L26" s="228">
        <v>-3740.1</v>
      </c>
      <c r="M26" s="229"/>
    </row>
    <row r="27" spans="1:13" x14ac:dyDescent="0.25">
      <c r="A27" s="222" t="s">
        <v>202</v>
      </c>
      <c r="B27" s="227" t="s">
        <v>181</v>
      </c>
      <c r="C27" s="227" t="s">
        <v>182</v>
      </c>
      <c r="D27" s="227" t="s">
        <v>183</v>
      </c>
      <c r="E27" s="227" t="s">
        <v>184</v>
      </c>
      <c r="F27" s="227" t="s">
        <v>71</v>
      </c>
      <c r="G27" s="227" t="s">
        <v>185</v>
      </c>
      <c r="H27" s="227" t="s">
        <v>186</v>
      </c>
      <c r="I27" s="227" t="s">
        <v>185</v>
      </c>
      <c r="J27" s="227" t="s">
        <v>187</v>
      </c>
      <c r="K27" s="227" t="s">
        <v>188</v>
      </c>
      <c r="L27" s="228">
        <v>-14420</v>
      </c>
      <c r="M27" s="229"/>
    </row>
    <row r="28" spans="1:13" x14ac:dyDescent="0.25">
      <c r="A28" s="222" t="s">
        <v>202</v>
      </c>
      <c r="B28" s="227" t="s">
        <v>181</v>
      </c>
      <c r="C28" s="227" t="s">
        <v>182</v>
      </c>
      <c r="D28" s="227" t="s">
        <v>183</v>
      </c>
      <c r="E28" s="227" t="s">
        <v>194</v>
      </c>
      <c r="F28" s="227" t="s">
        <v>71</v>
      </c>
      <c r="G28" s="227" t="s">
        <v>185</v>
      </c>
      <c r="H28" s="227" t="s">
        <v>186</v>
      </c>
      <c r="I28" s="227" t="s">
        <v>185</v>
      </c>
      <c r="J28" s="227" t="s">
        <v>187</v>
      </c>
      <c r="K28" s="227" t="s">
        <v>188</v>
      </c>
      <c r="L28" s="228">
        <v>-1176</v>
      </c>
      <c r="M28" s="229"/>
    </row>
    <row r="29" spans="1:13" x14ac:dyDescent="0.25">
      <c r="A29" s="222" t="s">
        <v>202</v>
      </c>
      <c r="B29" s="227" t="s">
        <v>181</v>
      </c>
      <c r="C29" s="227" t="s">
        <v>182</v>
      </c>
      <c r="D29" s="227" t="s">
        <v>183</v>
      </c>
      <c r="E29" s="227" t="s">
        <v>195</v>
      </c>
      <c r="F29" s="227" t="s">
        <v>71</v>
      </c>
      <c r="G29" s="227" t="s">
        <v>185</v>
      </c>
      <c r="H29" s="227" t="s">
        <v>186</v>
      </c>
      <c r="I29" s="227" t="s">
        <v>185</v>
      </c>
      <c r="J29" s="227" t="s">
        <v>187</v>
      </c>
      <c r="K29" s="227" t="s">
        <v>188</v>
      </c>
      <c r="L29" s="228">
        <v>-1365</v>
      </c>
      <c r="M29" s="229"/>
    </row>
    <row r="30" spans="1:13" x14ac:dyDescent="0.25">
      <c r="A30" s="222" t="s">
        <v>202</v>
      </c>
      <c r="B30" s="227" t="s">
        <v>181</v>
      </c>
      <c r="C30" s="227" t="s">
        <v>182</v>
      </c>
      <c r="D30" s="227" t="s">
        <v>183</v>
      </c>
      <c r="E30" s="227" t="s">
        <v>196</v>
      </c>
      <c r="F30" s="227" t="s">
        <v>71</v>
      </c>
      <c r="G30" s="227" t="s">
        <v>185</v>
      </c>
      <c r="H30" s="227" t="s">
        <v>186</v>
      </c>
      <c r="I30" s="227" t="s">
        <v>185</v>
      </c>
      <c r="J30" s="227" t="s">
        <v>187</v>
      </c>
      <c r="K30" s="227" t="s">
        <v>188</v>
      </c>
      <c r="L30" s="228">
        <v>-50206</v>
      </c>
      <c r="M30" s="229"/>
    </row>
    <row r="31" spans="1:13" x14ac:dyDescent="0.25">
      <c r="A31" s="222" t="s">
        <v>202</v>
      </c>
      <c r="B31" s="227" t="s">
        <v>181</v>
      </c>
      <c r="C31" s="227" t="s">
        <v>182</v>
      </c>
      <c r="D31" s="227" t="s">
        <v>183</v>
      </c>
      <c r="E31" s="227" t="s">
        <v>197</v>
      </c>
      <c r="F31" s="227" t="s">
        <v>71</v>
      </c>
      <c r="G31" s="227" t="s">
        <v>185</v>
      </c>
      <c r="H31" s="227" t="s">
        <v>186</v>
      </c>
      <c r="I31" s="227" t="s">
        <v>185</v>
      </c>
      <c r="J31" s="227" t="s">
        <v>187</v>
      </c>
      <c r="K31" s="227" t="s">
        <v>188</v>
      </c>
      <c r="L31" s="228">
        <v>-2058</v>
      </c>
      <c r="M31" s="229"/>
    </row>
    <row r="32" spans="1:13" ht="22.5" x14ac:dyDescent="0.25">
      <c r="A32" s="222" t="s">
        <v>73</v>
      </c>
      <c r="B32" s="227" t="s">
        <v>181</v>
      </c>
      <c r="C32" s="227" t="s">
        <v>182</v>
      </c>
      <c r="D32" s="227" t="s">
        <v>198</v>
      </c>
      <c r="E32" s="227" t="s">
        <v>199</v>
      </c>
      <c r="F32" s="227" t="s">
        <v>72</v>
      </c>
      <c r="G32" s="227" t="s">
        <v>185</v>
      </c>
      <c r="H32" s="227" t="s">
        <v>186</v>
      </c>
      <c r="I32" s="227" t="s">
        <v>185</v>
      </c>
      <c r="J32" s="227" t="s">
        <v>187</v>
      </c>
      <c r="K32" s="227" t="s">
        <v>188</v>
      </c>
      <c r="L32" s="228">
        <v>-14865.48</v>
      </c>
      <c r="M32" s="229"/>
    </row>
    <row r="33" spans="1:13" ht="22.5" x14ac:dyDescent="0.25">
      <c r="A33" s="222" t="s">
        <v>73</v>
      </c>
      <c r="B33" s="227" t="s">
        <v>181</v>
      </c>
      <c r="C33" s="227" t="s">
        <v>182</v>
      </c>
      <c r="D33" s="227" t="s">
        <v>200</v>
      </c>
      <c r="E33" s="227" t="s">
        <v>201</v>
      </c>
      <c r="F33" s="227" t="s">
        <v>72</v>
      </c>
      <c r="G33" s="227" t="s">
        <v>185</v>
      </c>
      <c r="H33" s="227" t="s">
        <v>186</v>
      </c>
      <c r="I33" s="227" t="s">
        <v>185</v>
      </c>
      <c r="J33" s="227" t="s">
        <v>187</v>
      </c>
      <c r="K33" s="227" t="s">
        <v>188</v>
      </c>
      <c r="L33" s="228">
        <v>-4488.12</v>
      </c>
      <c r="M33" s="229"/>
    </row>
    <row r="34" spans="1:13" ht="22.5" x14ac:dyDescent="0.25">
      <c r="A34" s="222" t="s">
        <v>73</v>
      </c>
      <c r="B34" s="227" t="s">
        <v>181</v>
      </c>
      <c r="C34" s="227" t="s">
        <v>182</v>
      </c>
      <c r="D34" s="227" t="s">
        <v>183</v>
      </c>
      <c r="E34" s="227" t="s">
        <v>184</v>
      </c>
      <c r="F34" s="227" t="s">
        <v>72</v>
      </c>
      <c r="G34" s="227" t="s">
        <v>185</v>
      </c>
      <c r="H34" s="227" t="s">
        <v>186</v>
      </c>
      <c r="I34" s="227" t="s">
        <v>185</v>
      </c>
      <c r="J34" s="227" t="s">
        <v>187</v>
      </c>
      <c r="K34" s="227" t="s">
        <v>188</v>
      </c>
      <c r="L34" s="228">
        <v>-14420</v>
      </c>
      <c r="M34" s="229"/>
    </row>
    <row r="35" spans="1:13" ht="22.5" x14ac:dyDescent="0.25">
      <c r="A35" s="222" t="s">
        <v>73</v>
      </c>
      <c r="B35" s="227" t="s">
        <v>181</v>
      </c>
      <c r="C35" s="227" t="s">
        <v>182</v>
      </c>
      <c r="D35" s="227" t="s">
        <v>183</v>
      </c>
      <c r="E35" s="227" t="s">
        <v>194</v>
      </c>
      <c r="F35" s="227" t="s">
        <v>72</v>
      </c>
      <c r="G35" s="227" t="s">
        <v>185</v>
      </c>
      <c r="H35" s="227" t="s">
        <v>186</v>
      </c>
      <c r="I35" s="227" t="s">
        <v>185</v>
      </c>
      <c r="J35" s="227" t="s">
        <v>187</v>
      </c>
      <c r="K35" s="227" t="s">
        <v>188</v>
      </c>
      <c r="L35" s="228">
        <v>-1411.2</v>
      </c>
      <c r="M35" s="229"/>
    </row>
    <row r="36" spans="1:13" ht="22.5" x14ac:dyDescent="0.25">
      <c r="A36" s="222" t="s">
        <v>73</v>
      </c>
      <c r="B36" s="227" t="s">
        <v>181</v>
      </c>
      <c r="C36" s="227" t="s">
        <v>182</v>
      </c>
      <c r="D36" s="227" t="s">
        <v>183</v>
      </c>
      <c r="E36" s="227" t="s">
        <v>195</v>
      </c>
      <c r="F36" s="227" t="s">
        <v>72</v>
      </c>
      <c r="G36" s="227" t="s">
        <v>185</v>
      </c>
      <c r="H36" s="227" t="s">
        <v>186</v>
      </c>
      <c r="I36" s="227" t="s">
        <v>185</v>
      </c>
      <c r="J36" s="227" t="s">
        <v>187</v>
      </c>
      <c r="K36" s="227" t="s">
        <v>188</v>
      </c>
      <c r="L36" s="228">
        <v>-1638</v>
      </c>
      <c r="M36" s="229"/>
    </row>
    <row r="37" spans="1:13" ht="22.5" x14ac:dyDescent="0.25">
      <c r="A37" s="222" t="s">
        <v>73</v>
      </c>
      <c r="B37" s="227" t="s">
        <v>181</v>
      </c>
      <c r="C37" s="227" t="s">
        <v>182</v>
      </c>
      <c r="D37" s="227" t="s">
        <v>183</v>
      </c>
      <c r="E37" s="227" t="s">
        <v>196</v>
      </c>
      <c r="F37" s="227" t="s">
        <v>72</v>
      </c>
      <c r="G37" s="227" t="s">
        <v>185</v>
      </c>
      <c r="H37" s="227" t="s">
        <v>186</v>
      </c>
      <c r="I37" s="227" t="s">
        <v>185</v>
      </c>
      <c r="J37" s="227" t="s">
        <v>187</v>
      </c>
      <c r="K37" s="227" t="s">
        <v>188</v>
      </c>
      <c r="L37" s="228">
        <v>-60247.199999999997</v>
      </c>
      <c r="M37" s="229"/>
    </row>
    <row r="38" spans="1:13" ht="22.5" x14ac:dyDescent="0.25">
      <c r="A38" s="222" t="s">
        <v>73</v>
      </c>
      <c r="B38" s="227" t="s">
        <v>181</v>
      </c>
      <c r="C38" s="227" t="s">
        <v>182</v>
      </c>
      <c r="D38" s="227" t="s">
        <v>183</v>
      </c>
      <c r="E38" s="227" t="s">
        <v>197</v>
      </c>
      <c r="F38" s="227" t="s">
        <v>72</v>
      </c>
      <c r="G38" s="227" t="s">
        <v>185</v>
      </c>
      <c r="H38" s="227" t="s">
        <v>186</v>
      </c>
      <c r="I38" s="227" t="s">
        <v>185</v>
      </c>
      <c r="J38" s="227" t="s">
        <v>187</v>
      </c>
      <c r="K38" s="227" t="s">
        <v>188</v>
      </c>
      <c r="L38" s="228">
        <v>-2469.6</v>
      </c>
      <c r="M38" s="229"/>
    </row>
    <row r="39" spans="1:13" x14ac:dyDescent="0.25">
      <c r="A39" s="222" t="s">
        <v>105</v>
      </c>
      <c r="B39" s="227" t="s">
        <v>181</v>
      </c>
      <c r="C39" s="227" t="s">
        <v>182</v>
      </c>
      <c r="D39" s="227" t="s">
        <v>203</v>
      </c>
      <c r="E39" s="227" t="s">
        <v>204</v>
      </c>
      <c r="F39" s="227" t="s">
        <v>75</v>
      </c>
      <c r="G39" s="227" t="s">
        <v>185</v>
      </c>
      <c r="H39" s="227" t="s">
        <v>191</v>
      </c>
      <c r="I39" s="227" t="s">
        <v>205</v>
      </c>
      <c r="J39" s="227" t="s">
        <v>187</v>
      </c>
      <c r="K39" s="227" t="s">
        <v>188</v>
      </c>
      <c r="L39" s="228">
        <v>-1051933.1000000001</v>
      </c>
      <c r="M39" s="229"/>
    </row>
    <row r="40" spans="1:13" x14ac:dyDescent="0.25">
      <c r="A40" s="222" t="s">
        <v>106</v>
      </c>
      <c r="B40" s="227" t="s">
        <v>181</v>
      </c>
      <c r="C40" s="227" t="s">
        <v>182</v>
      </c>
      <c r="D40" s="227" t="s">
        <v>203</v>
      </c>
      <c r="E40" s="227" t="s">
        <v>204</v>
      </c>
      <c r="F40" s="227" t="s">
        <v>75</v>
      </c>
      <c r="G40" s="227" t="s">
        <v>185</v>
      </c>
      <c r="H40" s="227" t="s">
        <v>191</v>
      </c>
      <c r="I40" s="227" t="s">
        <v>206</v>
      </c>
      <c r="J40" s="227" t="s">
        <v>187</v>
      </c>
      <c r="K40" s="227" t="s">
        <v>188</v>
      </c>
      <c r="L40" s="228">
        <v>-753754.9</v>
      </c>
      <c r="M40" s="229"/>
    </row>
    <row r="41" spans="1:13" x14ac:dyDescent="0.25">
      <c r="A41" s="222" t="s">
        <v>107</v>
      </c>
      <c r="B41" s="227" t="s">
        <v>181</v>
      </c>
      <c r="C41" s="227" t="s">
        <v>182</v>
      </c>
      <c r="D41" s="227" t="s">
        <v>203</v>
      </c>
      <c r="E41" s="227" t="s">
        <v>204</v>
      </c>
      <c r="F41" s="227" t="s">
        <v>75</v>
      </c>
      <c r="G41" s="227" t="s">
        <v>185</v>
      </c>
      <c r="H41" s="227" t="s">
        <v>191</v>
      </c>
      <c r="I41" s="227" t="s">
        <v>207</v>
      </c>
      <c r="J41" s="227" t="s">
        <v>187</v>
      </c>
      <c r="K41" s="227" t="s">
        <v>188</v>
      </c>
      <c r="L41" s="228">
        <v>-1272693.3</v>
      </c>
      <c r="M41" s="229"/>
    </row>
    <row r="42" spans="1:13" x14ac:dyDescent="0.25">
      <c r="A42" s="222" t="s">
        <v>108</v>
      </c>
      <c r="B42" s="227" t="s">
        <v>181</v>
      </c>
      <c r="C42" s="227" t="s">
        <v>182</v>
      </c>
      <c r="D42" s="227" t="s">
        <v>203</v>
      </c>
      <c r="E42" s="227" t="s">
        <v>204</v>
      </c>
      <c r="F42" s="227" t="s">
        <v>75</v>
      </c>
      <c r="G42" s="227" t="s">
        <v>185</v>
      </c>
      <c r="H42" s="227" t="s">
        <v>191</v>
      </c>
      <c r="I42" s="227" t="s">
        <v>208</v>
      </c>
      <c r="J42" s="227" t="s">
        <v>187</v>
      </c>
      <c r="K42" s="227" t="s">
        <v>188</v>
      </c>
      <c r="L42" s="228">
        <v>-591385</v>
      </c>
      <c r="M42" s="229"/>
    </row>
    <row r="43" spans="1:13" x14ac:dyDescent="0.25">
      <c r="A43" s="222" t="s">
        <v>36</v>
      </c>
      <c r="B43" s="227" t="s">
        <v>181</v>
      </c>
      <c r="C43" s="227" t="s">
        <v>182</v>
      </c>
      <c r="D43" s="227" t="s">
        <v>198</v>
      </c>
      <c r="E43" s="227" t="s">
        <v>199</v>
      </c>
      <c r="F43" s="227" t="s">
        <v>74</v>
      </c>
      <c r="G43" s="227" t="s">
        <v>185</v>
      </c>
      <c r="H43" s="227" t="s">
        <v>186</v>
      </c>
      <c r="I43" s="227" t="s">
        <v>185</v>
      </c>
      <c r="J43" s="227" t="s">
        <v>187</v>
      </c>
      <c r="K43" s="227" t="s">
        <v>188</v>
      </c>
      <c r="L43" s="228">
        <v>-16104.27</v>
      </c>
      <c r="M43" s="228"/>
    </row>
    <row r="44" spans="1:13" x14ac:dyDescent="0.25">
      <c r="A44" s="222" t="s">
        <v>36</v>
      </c>
      <c r="B44" s="227" t="s">
        <v>181</v>
      </c>
      <c r="C44" s="227" t="s">
        <v>182</v>
      </c>
      <c r="D44" s="227" t="s">
        <v>200</v>
      </c>
      <c r="E44" s="227" t="s">
        <v>201</v>
      </c>
      <c r="F44" s="227" t="s">
        <v>74</v>
      </c>
      <c r="G44" s="227" t="s">
        <v>185</v>
      </c>
      <c r="H44" s="227" t="s">
        <v>186</v>
      </c>
      <c r="I44" s="227" t="s">
        <v>185</v>
      </c>
      <c r="J44" s="227" t="s">
        <v>187</v>
      </c>
      <c r="K44" s="227" t="s">
        <v>188</v>
      </c>
      <c r="L44" s="228">
        <v>-4862.13</v>
      </c>
      <c r="M44" s="228"/>
    </row>
    <row r="45" spans="1:13" x14ac:dyDescent="0.25">
      <c r="A45" s="222" t="s">
        <v>36</v>
      </c>
      <c r="B45" s="227" t="s">
        <v>181</v>
      </c>
      <c r="C45" s="227" t="s">
        <v>182</v>
      </c>
      <c r="D45" s="227" t="s">
        <v>183</v>
      </c>
      <c r="E45" s="227" t="s">
        <v>184</v>
      </c>
      <c r="F45" s="227" t="s">
        <v>74</v>
      </c>
      <c r="G45" s="227" t="s">
        <v>185</v>
      </c>
      <c r="H45" s="227" t="s">
        <v>186</v>
      </c>
      <c r="I45" s="227" t="s">
        <v>185</v>
      </c>
      <c r="J45" s="227" t="s">
        <v>187</v>
      </c>
      <c r="K45" s="227" t="s">
        <v>188</v>
      </c>
      <c r="L45" s="228">
        <v>-14420</v>
      </c>
      <c r="M45" s="228"/>
    </row>
    <row r="46" spans="1:13" x14ac:dyDescent="0.25">
      <c r="A46" s="222" t="s">
        <v>36</v>
      </c>
      <c r="B46" s="227" t="s">
        <v>181</v>
      </c>
      <c r="C46" s="227" t="s">
        <v>182</v>
      </c>
      <c r="D46" s="227" t="s">
        <v>183</v>
      </c>
      <c r="E46" s="227" t="s">
        <v>194</v>
      </c>
      <c r="F46" s="227" t="s">
        <v>74</v>
      </c>
      <c r="G46" s="227" t="s">
        <v>185</v>
      </c>
      <c r="H46" s="227" t="s">
        <v>186</v>
      </c>
      <c r="I46" s="227" t="s">
        <v>185</v>
      </c>
      <c r="J46" s="227" t="s">
        <v>187</v>
      </c>
      <c r="K46" s="227" t="s">
        <v>188</v>
      </c>
      <c r="L46" s="228">
        <v>-1528.8</v>
      </c>
      <c r="M46" s="228"/>
    </row>
    <row r="47" spans="1:13" x14ac:dyDescent="0.25">
      <c r="A47" s="222" t="s">
        <v>36</v>
      </c>
      <c r="B47" s="227" t="s">
        <v>181</v>
      </c>
      <c r="C47" s="227" t="s">
        <v>182</v>
      </c>
      <c r="D47" s="227" t="s">
        <v>183</v>
      </c>
      <c r="E47" s="227" t="s">
        <v>195</v>
      </c>
      <c r="F47" s="227" t="s">
        <v>74</v>
      </c>
      <c r="G47" s="227" t="s">
        <v>185</v>
      </c>
      <c r="H47" s="227" t="s">
        <v>186</v>
      </c>
      <c r="I47" s="227" t="s">
        <v>185</v>
      </c>
      <c r="J47" s="227" t="s">
        <v>187</v>
      </c>
      <c r="K47" s="227" t="s">
        <v>188</v>
      </c>
      <c r="L47" s="228">
        <v>-1774.5</v>
      </c>
      <c r="M47" s="228"/>
    </row>
    <row r="48" spans="1:13" x14ac:dyDescent="0.25">
      <c r="A48" s="222" t="s">
        <v>36</v>
      </c>
      <c r="B48" s="227" t="s">
        <v>181</v>
      </c>
      <c r="C48" s="227" t="s">
        <v>182</v>
      </c>
      <c r="D48" s="227" t="s">
        <v>183</v>
      </c>
      <c r="E48" s="227" t="s">
        <v>196</v>
      </c>
      <c r="F48" s="227" t="s">
        <v>74</v>
      </c>
      <c r="G48" s="227" t="s">
        <v>185</v>
      </c>
      <c r="H48" s="227" t="s">
        <v>186</v>
      </c>
      <c r="I48" s="227" t="s">
        <v>185</v>
      </c>
      <c r="J48" s="227" t="s">
        <v>187</v>
      </c>
      <c r="K48" s="227" t="s">
        <v>188</v>
      </c>
      <c r="L48" s="228">
        <v>-65267.8</v>
      </c>
      <c r="M48" s="228"/>
    </row>
    <row r="49" spans="1:13" x14ac:dyDescent="0.25">
      <c r="A49" s="222" t="s">
        <v>36</v>
      </c>
      <c r="B49" s="227" t="s">
        <v>181</v>
      </c>
      <c r="C49" s="227" t="s">
        <v>182</v>
      </c>
      <c r="D49" s="227" t="s">
        <v>183</v>
      </c>
      <c r="E49" s="227" t="s">
        <v>197</v>
      </c>
      <c r="F49" s="227" t="s">
        <v>74</v>
      </c>
      <c r="G49" s="227" t="s">
        <v>185</v>
      </c>
      <c r="H49" s="227" t="s">
        <v>186</v>
      </c>
      <c r="I49" s="227" t="s">
        <v>185</v>
      </c>
      <c r="J49" s="227" t="s">
        <v>187</v>
      </c>
      <c r="K49" s="227" t="s">
        <v>188</v>
      </c>
      <c r="L49" s="228">
        <v>-2675.4</v>
      </c>
      <c r="M49" s="228"/>
    </row>
    <row r="50" spans="1:13" x14ac:dyDescent="0.25">
      <c r="A50" s="222" t="s">
        <v>209</v>
      </c>
      <c r="B50" s="227" t="s">
        <v>181</v>
      </c>
      <c r="C50" s="227" t="s">
        <v>182</v>
      </c>
      <c r="D50" s="227" t="s">
        <v>203</v>
      </c>
      <c r="E50" s="227" t="s">
        <v>204</v>
      </c>
      <c r="F50" s="227" t="s">
        <v>75</v>
      </c>
      <c r="G50" s="227" t="s">
        <v>185</v>
      </c>
      <c r="H50" s="227" t="s">
        <v>191</v>
      </c>
      <c r="I50" s="227" t="s">
        <v>210</v>
      </c>
      <c r="J50" s="227" t="s">
        <v>187</v>
      </c>
      <c r="K50" s="227" t="s">
        <v>188</v>
      </c>
      <c r="L50" s="228">
        <v>-131106.07999999999</v>
      </c>
      <c r="M50" s="228"/>
    </row>
    <row r="51" spans="1:13" x14ac:dyDescent="0.25">
      <c r="A51" s="222" t="s">
        <v>211</v>
      </c>
      <c r="B51" s="227" t="s">
        <v>181</v>
      </c>
      <c r="C51" s="227" t="s">
        <v>182</v>
      </c>
      <c r="D51" s="227" t="s">
        <v>203</v>
      </c>
      <c r="E51" s="227" t="s">
        <v>204</v>
      </c>
      <c r="F51" s="227" t="s">
        <v>75</v>
      </c>
      <c r="G51" s="227" t="s">
        <v>185</v>
      </c>
      <c r="H51" s="227" t="s">
        <v>191</v>
      </c>
      <c r="I51" s="227" t="s">
        <v>212</v>
      </c>
      <c r="J51" s="227" t="s">
        <v>187</v>
      </c>
      <c r="K51" s="227" t="s">
        <v>188</v>
      </c>
      <c r="L51" s="228">
        <v>-377523.9</v>
      </c>
      <c r="M51" s="228"/>
    </row>
    <row r="52" spans="1:13" x14ac:dyDescent="0.25">
      <c r="A52" s="222" t="s">
        <v>213</v>
      </c>
      <c r="B52" s="227" t="s">
        <v>181</v>
      </c>
      <c r="C52" s="227" t="s">
        <v>182</v>
      </c>
      <c r="D52" s="227" t="s">
        <v>203</v>
      </c>
      <c r="E52" s="227" t="s">
        <v>204</v>
      </c>
      <c r="F52" s="227" t="s">
        <v>75</v>
      </c>
      <c r="G52" s="227" t="s">
        <v>185</v>
      </c>
      <c r="H52" s="227" t="s">
        <v>191</v>
      </c>
      <c r="I52" s="227" t="s">
        <v>214</v>
      </c>
      <c r="J52" s="227" t="s">
        <v>187</v>
      </c>
      <c r="K52" s="227" t="s">
        <v>188</v>
      </c>
      <c r="L52" s="228">
        <v>-1079254.8</v>
      </c>
      <c r="M52" s="228"/>
    </row>
    <row r="53" spans="1:13" x14ac:dyDescent="0.25">
      <c r="A53" s="222" t="s">
        <v>215</v>
      </c>
      <c r="B53" s="227" t="s">
        <v>181</v>
      </c>
      <c r="C53" s="227" t="s">
        <v>216</v>
      </c>
      <c r="D53" s="227" t="s">
        <v>203</v>
      </c>
      <c r="E53" s="227" t="s">
        <v>204</v>
      </c>
      <c r="F53" s="227" t="s">
        <v>75</v>
      </c>
      <c r="G53" s="227" t="s">
        <v>185</v>
      </c>
      <c r="H53" s="227" t="s">
        <v>217</v>
      </c>
      <c r="I53" s="227" t="s">
        <v>218</v>
      </c>
      <c r="J53" s="227" t="s">
        <v>187</v>
      </c>
      <c r="K53" s="227" t="s">
        <v>188</v>
      </c>
      <c r="L53" s="228">
        <v>-101250</v>
      </c>
      <c r="M53" s="228"/>
    </row>
    <row r="54" spans="1:13" x14ac:dyDescent="0.25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28"/>
      <c r="M54" s="228"/>
    </row>
    <row r="55" spans="1:13" x14ac:dyDescent="0.25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8"/>
      <c r="M55" s="228"/>
    </row>
    <row r="56" spans="1:13" x14ac:dyDescent="0.25">
      <c r="A56" s="222" t="s">
        <v>106</v>
      </c>
      <c r="B56" s="227" t="s">
        <v>219</v>
      </c>
      <c r="C56" s="227" t="s">
        <v>220</v>
      </c>
      <c r="D56" s="227" t="s">
        <v>203</v>
      </c>
      <c r="E56" s="227" t="s">
        <v>204</v>
      </c>
      <c r="F56" s="227" t="s">
        <v>75</v>
      </c>
      <c r="G56" s="227" t="s">
        <v>185</v>
      </c>
      <c r="H56" s="227" t="s">
        <v>221</v>
      </c>
      <c r="I56" s="227" t="s">
        <v>206</v>
      </c>
      <c r="J56" s="227" t="s">
        <v>187</v>
      </c>
      <c r="K56" s="227" t="s">
        <v>188</v>
      </c>
      <c r="L56" s="228">
        <v>-24500</v>
      </c>
      <c r="M56" s="228"/>
    </row>
    <row r="57" spans="1:13" x14ac:dyDescent="0.25">
      <c r="A57" s="222" t="s">
        <v>139</v>
      </c>
      <c r="B57" s="227" t="s">
        <v>222</v>
      </c>
      <c r="C57" s="227" t="s">
        <v>223</v>
      </c>
      <c r="D57" s="227" t="s">
        <v>224</v>
      </c>
      <c r="E57" s="227" t="s">
        <v>225</v>
      </c>
      <c r="F57" s="227" t="s">
        <v>75</v>
      </c>
      <c r="G57" s="227" t="s">
        <v>185</v>
      </c>
      <c r="H57" s="227" t="s">
        <v>226</v>
      </c>
      <c r="I57" s="227" t="s">
        <v>185</v>
      </c>
      <c r="J57" s="227" t="s">
        <v>187</v>
      </c>
      <c r="K57" s="227" t="s">
        <v>188</v>
      </c>
      <c r="L57" s="228">
        <v>-12000</v>
      </c>
      <c r="M57" s="228"/>
    </row>
    <row r="58" spans="1:13" x14ac:dyDescent="0.25">
      <c r="A58" s="222" t="s">
        <v>139</v>
      </c>
      <c r="B58" s="227" t="s">
        <v>222</v>
      </c>
      <c r="C58" s="227" t="s">
        <v>227</v>
      </c>
      <c r="D58" s="227" t="s">
        <v>183</v>
      </c>
      <c r="E58" s="227" t="s">
        <v>228</v>
      </c>
      <c r="F58" s="227" t="s">
        <v>75</v>
      </c>
      <c r="G58" s="227" t="s">
        <v>185</v>
      </c>
      <c r="H58" s="227" t="s">
        <v>229</v>
      </c>
      <c r="I58" s="227" t="s">
        <v>185</v>
      </c>
      <c r="J58" s="227" t="s">
        <v>187</v>
      </c>
      <c r="K58" s="227" t="s">
        <v>188</v>
      </c>
      <c r="L58" s="228">
        <v>-12800</v>
      </c>
      <c r="M58" s="228"/>
    </row>
    <row r="59" spans="1:13" x14ac:dyDescent="0.25">
      <c r="A59" s="222" t="s">
        <v>139</v>
      </c>
      <c r="B59" s="227" t="s">
        <v>222</v>
      </c>
      <c r="C59" s="227" t="s">
        <v>227</v>
      </c>
      <c r="D59" s="227" t="s">
        <v>189</v>
      </c>
      <c r="E59" s="227" t="s">
        <v>190</v>
      </c>
      <c r="F59" s="227" t="s">
        <v>75</v>
      </c>
      <c r="G59" s="227" t="s">
        <v>185</v>
      </c>
      <c r="H59" s="227" t="s">
        <v>230</v>
      </c>
      <c r="I59" s="227" t="s">
        <v>185</v>
      </c>
      <c r="J59" s="227" t="s">
        <v>187</v>
      </c>
      <c r="K59" s="227" t="s">
        <v>188</v>
      </c>
      <c r="L59" s="228">
        <v>-36000</v>
      </c>
      <c r="M59" s="228"/>
    </row>
    <row r="60" spans="1:13" x14ac:dyDescent="0.25">
      <c r="A60" s="222" t="s">
        <v>139</v>
      </c>
      <c r="B60" s="227" t="s">
        <v>222</v>
      </c>
      <c r="C60" s="227" t="s">
        <v>231</v>
      </c>
      <c r="D60" s="227" t="s">
        <v>183</v>
      </c>
      <c r="E60" s="227" t="s">
        <v>194</v>
      </c>
      <c r="F60" s="227" t="s">
        <v>75</v>
      </c>
      <c r="G60" s="227" t="s">
        <v>185</v>
      </c>
      <c r="H60" s="227" t="s">
        <v>185</v>
      </c>
      <c r="I60" s="227" t="s">
        <v>185</v>
      </c>
      <c r="J60" s="227" t="s">
        <v>187</v>
      </c>
      <c r="K60" s="227" t="s">
        <v>188</v>
      </c>
      <c r="L60" s="228">
        <v>-8000</v>
      </c>
      <c r="M60" s="228"/>
    </row>
    <row r="61" spans="1:13" x14ac:dyDescent="0.25">
      <c r="A61" s="222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8"/>
      <c r="M61" s="228"/>
    </row>
    <row r="62" spans="1:13" x14ac:dyDescent="0.25">
      <c r="A62" s="222" t="s">
        <v>215</v>
      </c>
      <c r="B62" s="227" t="s">
        <v>232</v>
      </c>
      <c r="C62" s="227" t="s">
        <v>233</v>
      </c>
      <c r="D62" s="227" t="s">
        <v>203</v>
      </c>
      <c r="E62" s="227" t="s">
        <v>204</v>
      </c>
      <c r="F62" s="227" t="s">
        <v>75</v>
      </c>
      <c r="G62" s="227" t="s">
        <v>185</v>
      </c>
      <c r="H62" s="227" t="s">
        <v>234</v>
      </c>
      <c r="I62" s="227" t="s">
        <v>218</v>
      </c>
      <c r="J62" s="227" t="s">
        <v>187</v>
      </c>
      <c r="K62" s="227" t="s">
        <v>188</v>
      </c>
      <c r="L62" s="228">
        <v>357296.23</v>
      </c>
      <c r="M62" s="228"/>
    </row>
    <row r="63" spans="1:13" x14ac:dyDescent="0.25">
      <c r="A63" s="222" t="s">
        <v>106</v>
      </c>
      <c r="B63" s="227" t="s">
        <v>57</v>
      </c>
      <c r="C63" s="227" t="s">
        <v>235</v>
      </c>
      <c r="D63" s="227" t="s">
        <v>236</v>
      </c>
      <c r="E63" s="227" t="s">
        <v>204</v>
      </c>
      <c r="F63" s="227" t="s">
        <v>75</v>
      </c>
      <c r="G63" s="227" t="s">
        <v>185</v>
      </c>
      <c r="H63" s="227" t="s">
        <v>237</v>
      </c>
      <c r="I63" s="227" t="s">
        <v>206</v>
      </c>
      <c r="J63" s="227" t="s">
        <v>187</v>
      </c>
      <c r="K63" s="227" t="s">
        <v>188</v>
      </c>
      <c r="L63" s="228">
        <v>400000</v>
      </c>
      <c r="M63" s="228"/>
    </row>
    <row r="64" spans="1:13" x14ac:dyDescent="0.25">
      <c r="A64" s="229"/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8">
        <v>0</v>
      </c>
      <c r="M64" s="228"/>
    </row>
    <row r="65" spans="1:13" x14ac:dyDescent="0.25">
      <c r="A65" s="222" t="s">
        <v>238</v>
      </c>
      <c r="B65" s="227" t="s">
        <v>124</v>
      </c>
      <c r="C65" s="227" t="s">
        <v>239</v>
      </c>
      <c r="D65" s="227" t="s">
        <v>183</v>
      </c>
      <c r="E65" s="227" t="s">
        <v>240</v>
      </c>
      <c r="F65" s="227" t="s">
        <v>241</v>
      </c>
      <c r="G65" s="227" t="s">
        <v>185</v>
      </c>
      <c r="H65" s="227" t="s">
        <v>242</v>
      </c>
      <c r="I65" s="227" t="s">
        <v>185</v>
      </c>
      <c r="J65" s="227" t="s">
        <v>187</v>
      </c>
      <c r="K65" s="227" t="s">
        <v>188</v>
      </c>
      <c r="L65" s="228">
        <v>67850</v>
      </c>
      <c r="M65" s="228"/>
    </row>
    <row r="66" spans="1:13" x14ac:dyDescent="0.25">
      <c r="A66" s="222" t="s">
        <v>108</v>
      </c>
      <c r="B66" s="227" t="s">
        <v>57</v>
      </c>
      <c r="C66" s="227" t="s">
        <v>243</v>
      </c>
      <c r="D66" s="227" t="s">
        <v>203</v>
      </c>
      <c r="E66" s="227" t="s">
        <v>204</v>
      </c>
      <c r="F66" s="227" t="s">
        <v>75</v>
      </c>
      <c r="G66" s="227" t="s">
        <v>185</v>
      </c>
      <c r="H66" s="227" t="s">
        <v>244</v>
      </c>
      <c r="I66" s="227" t="s">
        <v>208</v>
      </c>
      <c r="J66" s="227" t="s">
        <v>187</v>
      </c>
      <c r="K66" s="227" t="s">
        <v>188</v>
      </c>
      <c r="L66" s="228">
        <v>187391</v>
      </c>
      <c r="M66" s="228"/>
    </row>
    <row r="67" spans="1:13" x14ac:dyDescent="0.25">
      <c r="A67" s="222" t="s">
        <v>38</v>
      </c>
      <c r="B67" s="227" t="s">
        <v>57</v>
      </c>
      <c r="C67" s="227" t="s">
        <v>243</v>
      </c>
      <c r="D67" s="227" t="s">
        <v>183</v>
      </c>
      <c r="E67" s="227" t="s">
        <v>240</v>
      </c>
      <c r="F67" s="227" t="s">
        <v>68</v>
      </c>
      <c r="G67" s="227" t="s">
        <v>185</v>
      </c>
      <c r="H67" s="227" t="s">
        <v>185</v>
      </c>
      <c r="I67" s="227" t="s">
        <v>185</v>
      </c>
      <c r="J67" s="227" t="s">
        <v>187</v>
      </c>
      <c r="K67" s="227" t="s">
        <v>188</v>
      </c>
      <c r="L67" s="228">
        <v>69314</v>
      </c>
      <c r="M67" s="228"/>
    </row>
    <row r="68" spans="1:13" x14ac:dyDescent="0.25">
      <c r="A68" s="222" t="s">
        <v>38</v>
      </c>
      <c r="B68" s="227" t="s">
        <v>57</v>
      </c>
      <c r="C68" s="227" t="s">
        <v>245</v>
      </c>
      <c r="D68" s="227" t="s">
        <v>183</v>
      </c>
      <c r="E68" s="227" t="s">
        <v>184</v>
      </c>
      <c r="F68" s="227" t="s">
        <v>68</v>
      </c>
      <c r="G68" s="227" t="s">
        <v>185</v>
      </c>
      <c r="H68" s="227" t="s">
        <v>246</v>
      </c>
      <c r="I68" s="227" t="s">
        <v>185</v>
      </c>
      <c r="J68" s="227" t="s">
        <v>187</v>
      </c>
      <c r="K68" s="227" t="s">
        <v>188</v>
      </c>
      <c r="L68" s="228">
        <v>138000</v>
      </c>
      <c r="M68" s="228"/>
    </row>
    <row r="69" spans="1:13" x14ac:dyDescent="0.25">
      <c r="A69" s="222" t="s">
        <v>247</v>
      </c>
      <c r="B69" s="227" t="s">
        <v>124</v>
      </c>
      <c r="C69" s="227" t="s">
        <v>239</v>
      </c>
      <c r="D69" s="227" t="s">
        <v>183</v>
      </c>
      <c r="E69" s="227" t="s">
        <v>248</v>
      </c>
      <c r="F69" s="227" t="s">
        <v>249</v>
      </c>
      <c r="G69" s="227" t="s">
        <v>185</v>
      </c>
      <c r="H69" s="227" t="s">
        <v>250</v>
      </c>
      <c r="I69" s="227" t="s">
        <v>185</v>
      </c>
      <c r="J69" s="227" t="s">
        <v>187</v>
      </c>
      <c r="K69" s="227" t="s">
        <v>188</v>
      </c>
      <c r="L69" s="228">
        <v>282560</v>
      </c>
      <c r="M69" s="228"/>
    </row>
    <row r="70" spans="1:13" x14ac:dyDescent="0.25">
      <c r="A70" s="222" t="s">
        <v>247</v>
      </c>
      <c r="B70" s="227" t="s">
        <v>124</v>
      </c>
      <c r="C70" s="227" t="s">
        <v>239</v>
      </c>
      <c r="D70" s="227" t="s">
        <v>183</v>
      </c>
      <c r="E70" s="227" t="s">
        <v>184</v>
      </c>
      <c r="F70" s="227" t="s">
        <v>249</v>
      </c>
      <c r="G70" s="227" t="s">
        <v>185</v>
      </c>
      <c r="H70" s="227" t="s">
        <v>185</v>
      </c>
      <c r="I70" s="227" t="s">
        <v>185</v>
      </c>
      <c r="J70" s="227" t="s">
        <v>187</v>
      </c>
      <c r="K70" s="227" t="s">
        <v>188</v>
      </c>
      <c r="L70" s="228">
        <v>118479.6</v>
      </c>
      <c r="M70" s="228"/>
    </row>
    <row r="71" spans="1:13" x14ac:dyDescent="0.25">
      <c r="A71" s="222" t="s">
        <v>209</v>
      </c>
      <c r="B71" s="227" t="s">
        <v>232</v>
      </c>
      <c r="C71" s="227" t="s">
        <v>251</v>
      </c>
      <c r="D71" s="227" t="s">
        <v>203</v>
      </c>
      <c r="E71" s="227" t="s">
        <v>204</v>
      </c>
      <c r="F71" s="227" t="s">
        <v>75</v>
      </c>
      <c r="G71" s="227" t="s">
        <v>185</v>
      </c>
      <c r="H71" s="227" t="s">
        <v>252</v>
      </c>
      <c r="I71" s="227" t="s">
        <v>210</v>
      </c>
      <c r="J71" s="227" t="s">
        <v>187</v>
      </c>
      <c r="K71" s="227" t="s">
        <v>188</v>
      </c>
      <c r="L71" s="228">
        <v>52470</v>
      </c>
      <c r="M71" s="228"/>
    </row>
    <row r="72" spans="1:13" x14ac:dyDescent="0.25">
      <c r="A72" s="222" t="s">
        <v>209</v>
      </c>
      <c r="B72" s="227" t="s">
        <v>232</v>
      </c>
      <c r="C72" s="227" t="s">
        <v>233</v>
      </c>
      <c r="D72" s="227" t="s">
        <v>203</v>
      </c>
      <c r="E72" s="227" t="s">
        <v>204</v>
      </c>
      <c r="F72" s="227" t="s">
        <v>75</v>
      </c>
      <c r="G72" s="227" t="s">
        <v>185</v>
      </c>
      <c r="H72" s="227" t="s">
        <v>253</v>
      </c>
      <c r="I72" s="227" t="s">
        <v>210</v>
      </c>
      <c r="J72" s="227" t="s">
        <v>187</v>
      </c>
      <c r="K72" s="227" t="s">
        <v>188</v>
      </c>
      <c r="L72" s="228">
        <v>193000</v>
      </c>
      <c r="M72" s="228"/>
    </row>
    <row r="73" spans="1:13" x14ac:dyDescent="0.25">
      <c r="A73" s="232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8"/>
      <c r="M73" s="228"/>
    </row>
    <row r="74" spans="1:13" x14ac:dyDescent="0.25">
      <c r="A74" s="222" t="s">
        <v>238</v>
      </c>
      <c r="B74" s="227" t="s">
        <v>124</v>
      </c>
      <c r="C74" s="227" t="s">
        <v>254</v>
      </c>
      <c r="D74" s="227" t="s">
        <v>183</v>
      </c>
      <c r="E74" s="227" t="s">
        <v>196</v>
      </c>
      <c r="F74" s="227" t="s">
        <v>241</v>
      </c>
      <c r="G74" s="227" t="s">
        <v>185</v>
      </c>
      <c r="H74" s="227" t="s">
        <v>246</v>
      </c>
      <c r="I74" s="227" t="s">
        <v>185</v>
      </c>
      <c r="J74" s="227" t="s">
        <v>187</v>
      </c>
      <c r="K74" s="227" t="s">
        <v>188</v>
      </c>
      <c r="L74" s="228">
        <v>56400</v>
      </c>
      <c r="M74" s="228"/>
    </row>
    <row r="75" spans="1:13" x14ac:dyDescent="0.25">
      <c r="A75" s="222" t="s">
        <v>192</v>
      </c>
      <c r="B75" s="227" t="s">
        <v>124</v>
      </c>
      <c r="C75" s="227" t="s">
        <v>254</v>
      </c>
      <c r="D75" s="227" t="s">
        <v>183</v>
      </c>
      <c r="E75" s="227" t="s">
        <v>196</v>
      </c>
      <c r="F75" s="227" t="s">
        <v>193</v>
      </c>
      <c r="G75" s="227" t="s">
        <v>185</v>
      </c>
      <c r="H75" s="227" t="s">
        <v>246</v>
      </c>
      <c r="I75" s="227" t="s">
        <v>185</v>
      </c>
      <c r="J75" s="227" t="s">
        <v>187</v>
      </c>
      <c r="K75" s="227" t="s">
        <v>188</v>
      </c>
      <c r="L75" s="228">
        <v>122900</v>
      </c>
      <c r="M75" s="228"/>
    </row>
    <row r="76" spans="1:13" x14ac:dyDescent="0.25">
      <c r="A76" s="222" t="s">
        <v>255</v>
      </c>
      <c r="B76" s="227" t="s">
        <v>124</v>
      </c>
      <c r="C76" s="227" t="s">
        <v>254</v>
      </c>
      <c r="D76" s="227" t="s">
        <v>183</v>
      </c>
      <c r="E76" s="227" t="s">
        <v>196</v>
      </c>
      <c r="F76" s="227" t="s">
        <v>256</v>
      </c>
      <c r="G76" s="227" t="s">
        <v>185</v>
      </c>
      <c r="H76" s="227" t="s">
        <v>246</v>
      </c>
      <c r="I76" s="227" t="s">
        <v>185</v>
      </c>
      <c r="J76" s="227" t="s">
        <v>187</v>
      </c>
      <c r="K76" s="227" t="s">
        <v>188</v>
      </c>
      <c r="L76" s="228">
        <v>34500</v>
      </c>
      <c r="M76" s="228"/>
    </row>
    <row r="77" spans="1:13" x14ac:dyDescent="0.25">
      <c r="A77" s="222" t="s">
        <v>257</v>
      </c>
      <c r="B77" s="227" t="s">
        <v>124</v>
      </c>
      <c r="C77" s="227" t="s">
        <v>254</v>
      </c>
      <c r="D77" s="227" t="s">
        <v>183</v>
      </c>
      <c r="E77" s="227" t="s">
        <v>196</v>
      </c>
      <c r="F77" s="227" t="s">
        <v>258</v>
      </c>
      <c r="G77" s="227" t="s">
        <v>185</v>
      </c>
      <c r="H77" s="227" t="s">
        <v>246</v>
      </c>
      <c r="I77" s="227" t="s">
        <v>185</v>
      </c>
      <c r="J77" s="227" t="s">
        <v>187</v>
      </c>
      <c r="K77" s="227" t="s">
        <v>188</v>
      </c>
      <c r="L77" s="228">
        <v>54600</v>
      </c>
      <c r="M77" s="228"/>
    </row>
    <row r="78" spans="1:13" x14ac:dyDescent="0.25">
      <c r="A78" s="222" t="s">
        <v>259</v>
      </c>
      <c r="B78" s="227" t="s">
        <v>124</v>
      </c>
      <c r="C78" s="227" t="s">
        <v>254</v>
      </c>
      <c r="D78" s="227" t="s">
        <v>183</v>
      </c>
      <c r="E78" s="227" t="s">
        <v>196</v>
      </c>
      <c r="F78" s="227" t="s">
        <v>260</v>
      </c>
      <c r="G78" s="227" t="s">
        <v>185</v>
      </c>
      <c r="H78" s="227" t="s">
        <v>246</v>
      </c>
      <c r="I78" s="227" t="s">
        <v>185</v>
      </c>
      <c r="J78" s="227" t="s">
        <v>187</v>
      </c>
      <c r="K78" s="227" t="s">
        <v>188</v>
      </c>
      <c r="L78" s="228">
        <v>78000</v>
      </c>
      <c r="M78" s="228"/>
    </row>
    <row r="79" spans="1:13" x14ac:dyDescent="0.25">
      <c r="A79" s="222" t="s">
        <v>261</v>
      </c>
      <c r="B79" s="227" t="s">
        <v>124</v>
      </c>
      <c r="C79" s="227" t="s">
        <v>254</v>
      </c>
      <c r="D79" s="227" t="s">
        <v>183</v>
      </c>
      <c r="E79" s="227" t="s">
        <v>196</v>
      </c>
      <c r="F79" s="227" t="s">
        <v>126</v>
      </c>
      <c r="G79" s="227" t="s">
        <v>185</v>
      </c>
      <c r="H79" s="227" t="s">
        <v>246</v>
      </c>
      <c r="I79" s="227" t="s">
        <v>185</v>
      </c>
      <c r="J79" s="227" t="s">
        <v>187</v>
      </c>
      <c r="K79" s="227" t="s">
        <v>188</v>
      </c>
      <c r="L79" s="228">
        <v>9300</v>
      </c>
      <c r="M79" s="228"/>
    </row>
    <row r="80" spans="1:13" x14ac:dyDescent="0.25">
      <c r="A80" s="222" t="s">
        <v>60</v>
      </c>
      <c r="B80" s="227" t="s">
        <v>57</v>
      </c>
      <c r="C80" s="227" t="s">
        <v>245</v>
      </c>
      <c r="D80" s="227" t="s">
        <v>183</v>
      </c>
      <c r="E80" s="227" t="s">
        <v>196</v>
      </c>
      <c r="F80" s="227" t="s">
        <v>71</v>
      </c>
      <c r="G80" s="227" t="s">
        <v>185</v>
      </c>
      <c r="H80" s="227" t="s">
        <v>246</v>
      </c>
      <c r="I80" s="227" t="s">
        <v>185</v>
      </c>
      <c r="J80" s="227" t="s">
        <v>187</v>
      </c>
      <c r="K80" s="227" t="s">
        <v>188</v>
      </c>
      <c r="L80" s="228">
        <v>4700</v>
      </c>
      <c r="M80" s="228"/>
    </row>
    <row r="81" spans="1:13" x14ac:dyDescent="0.25">
      <c r="A81" s="222" t="s">
        <v>38</v>
      </c>
      <c r="B81" s="227" t="s">
        <v>57</v>
      </c>
      <c r="C81" s="227" t="s">
        <v>245</v>
      </c>
      <c r="D81" s="227" t="s">
        <v>183</v>
      </c>
      <c r="E81" s="227" t="s">
        <v>196</v>
      </c>
      <c r="F81" s="227" t="s">
        <v>68</v>
      </c>
      <c r="G81" s="227" t="s">
        <v>185</v>
      </c>
      <c r="H81" s="227" t="s">
        <v>246</v>
      </c>
      <c r="I81" s="227" t="s">
        <v>185</v>
      </c>
      <c r="J81" s="227" t="s">
        <v>187</v>
      </c>
      <c r="K81" s="227" t="s">
        <v>188</v>
      </c>
      <c r="L81" s="228">
        <v>1700</v>
      </c>
      <c r="M81" s="228"/>
    </row>
    <row r="82" spans="1:13" x14ac:dyDescent="0.25">
      <c r="A82" s="222" t="s">
        <v>37</v>
      </c>
      <c r="B82" s="227" t="s">
        <v>57</v>
      </c>
      <c r="C82" s="227" t="s">
        <v>245</v>
      </c>
      <c r="D82" s="227" t="s">
        <v>183</v>
      </c>
      <c r="E82" s="227" t="s">
        <v>196</v>
      </c>
      <c r="F82" s="227" t="s">
        <v>69</v>
      </c>
      <c r="G82" s="227" t="s">
        <v>185</v>
      </c>
      <c r="H82" s="227" t="s">
        <v>246</v>
      </c>
      <c r="I82" s="227" t="s">
        <v>185</v>
      </c>
      <c r="J82" s="227" t="s">
        <v>187</v>
      </c>
      <c r="K82" s="227" t="s">
        <v>188</v>
      </c>
      <c r="L82" s="228">
        <v>7500</v>
      </c>
      <c r="M82" s="228"/>
    </row>
    <row r="83" spans="1:13" x14ac:dyDescent="0.25">
      <c r="A83" s="222" t="s">
        <v>262</v>
      </c>
      <c r="B83" s="227" t="s">
        <v>57</v>
      </c>
      <c r="C83" s="227" t="s">
        <v>245</v>
      </c>
      <c r="D83" s="227" t="s">
        <v>236</v>
      </c>
      <c r="E83" s="227" t="s">
        <v>204</v>
      </c>
      <c r="F83" s="227" t="s">
        <v>75</v>
      </c>
      <c r="G83" s="227" t="s">
        <v>185</v>
      </c>
      <c r="H83" s="227" t="s">
        <v>237</v>
      </c>
      <c r="I83" s="227" t="s">
        <v>208</v>
      </c>
      <c r="J83" s="227" t="s">
        <v>187</v>
      </c>
      <c r="K83" s="227" t="s">
        <v>188</v>
      </c>
      <c r="L83" s="228">
        <v>69200</v>
      </c>
      <c r="M83" s="228"/>
    </row>
    <row r="84" spans="1:13" x14ac:dyDescent="0.25">
      <c r="A84" s="229"/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8"/>
      <c r="M84" s="228"/>
    </row>
    <row r="85" spans="1:13" x14ac:dyDescent="0.25">
      <c r="A85" s="222" t="s">
        <v>247</v>
      </c>
      <c r="B85" s="227" t="s">
        <v>124</v>
      </c>
      <c r="C85" s="227" t="s">
        <v>254</v>
      </c>
      <c r="D85" s="227" t="s">
        <v>183</v>
      </c>
      <c r="E85" s="227" t="s">
        <v>240</v>
      </c>
      <c r="F85" s="227" t="s">
        <v>249</v>
      </c>
      <c r="G85" s="227" t="s">
        <v>185</v>
      </c>
      <c r="H85" s="227" t="s">
        <v>200</v>
      </c>
      <c r="I85" s="227" t="s">
        <v>185</v>
      </c>
      <c r="J85" s="227" t="s">
        <v>187</v>
      </c>
      <c r="K85" s="227" t="s">
        <v>188</v>
      </c>
      <c r="L85" s="228">
        <v>33760</v>
      </c>
      <c r="M85" s="228"/>
    </row>
    <row r="86" spans="1:13" x14ac:dyDescent="0.25">
      <c r="A86" s="222" t="s">
        <v>255</v>
      </c>
      <c r="B86" s="227" t="s">
        <v>124</v>
      </c>
      <c r="C86" s="227" t="s">
        <v>254</v>
      </c>
      <c r="D86" s="227" t="s">
        <v>183</v>
      </c>
      <c r="E86" s="227" t="s">
        <v>240</v>
      </c>
      <c r="F86" s="227" t="s">
        <v>256</v>
      </c>
      <c r="G86" s="227" t="s">
        <v>185</v>
      </c>
      <c r="H86" s="227" t="s">
        <v>200</v>
      </c>
      <c r="I86" s="227" t="s">
        <v>185</v>
      </c>
      <c r="J86" s="227" t="s">
        <v>187</v>
      </c>
      <c r="K86" s="227" t="s">
        <v>188</v>
      </c>
      <c r="L86" s="228">
        <v>229000</v>
      </c>
      <c r="M86" s="228"/>
    </row>
    <row r="87" spans="1:13" x14ac:dyDescent="0.25">
      <c r="A87" s="222" t="s">
        <v>238</v>
      </c>
      <c r="B87" s="227" t="s">
        <v>124</v>
      </c>
      <c r="C87" s="227" t="s">
        <v>254</v>
      </c>
      <c r="D87" s="227" t="s">
        <v>183</v>
      </c>
      <c r="E87" s="227" t="s">
        <v>240</v>
      </c>
      <c r="F87" s="227" t="s">
        <v>241</v>
      </c>
      <c r="G87" s="227" t="s">
        <v>185</v>
      </c>
      <c r="H87" s="227" t="s">
        <v>200</v>
      </c>
      <c r="I87" s="227" t="s">
        <v>185</v>
      </c>
      <c r="J87" s="227" t="s">
        <v>187</v>
      </c>
      <c r="K87" s="227" t="s">
        <v>188</v>
      </c>
      <c r="L87" s="228">
        <v>102220</v>
      </c>
      <c r="M87" s="228"/>
    </row>
    <row r="88" spans="1:13" x14ac:dyDescent="0.25">
      <c r="A88" s="222" t="s">
        <v>192</v>
      </c>
      <c r="B88" s="227" t="s">
        <v>124</v>
      </c>
      <c r="C88" s="227" t="s">
        <v>254</v>
      </c>
      <c r="D88" s="227" t="s">
        <v>183</v>
      </c>
      <c r="E88" s="227" t="s">
        <v>240</v>
      </c>
      <c r="F88" s="227" t="s">
        <v>193</v>
      </c>
      <c r="G88" s="227" t="s">
        <v>185</v>
      </c>
      <c r="H88" s="227" t="s">
        <v>200</v>
      </c>
      <c r="I88" s="227" t="s">
        <v>185</v>
      </c>
      <c r="J88" s="227" t="s">
        <v>187</v>
      </c>
      <c r="K88" s="227" t="s">
        <v>188</v>
      </c>
      <c r="L88" s="228">
        <v>84600</v>
      </c>
      <c r="M88" s="228"/>
    </row>
    <row r="89" spans="1:13" x14ac:dyDescent="0.25">
      <c r="A89" s="222" t="s">
        <v>257</v>
      </c>
      <c r="B89" s="227" t="s">
        <v>124</v>
      </c>
      <c r="C89" s="227" t="s">
        <v>254</v>
      </c>
      <c r="D89" s="227" t="s">
        <v>183</v>
      </c>
      <c r="E89" s="227" t="s">
        <v>240</v>
      </c>
      <c r="F89" s="227" t="s">
        <v>258</v>
      </c>
      <c r="G89" s="227" t="s">
        <v>185</v>
      </c>
      <c r="H89" s="227" t="s">
        <v>200</v>
      </c>
      <c r="I89" s="227" t="s">
        <v>185</v>
      </c>
      <c r="J89" s="227" t="s">
        <v>187</v>
      </c>
      <c r="K89" s="227" t="s">
        <v>188</v>
      </c>
      <c r="L89" s="228">
        <v>162500</v>
      </c>
      <c r="M89" s="228"/>
    </row>
    <row r="90" spans="1:13" x14ac:dyDescent="0.25">
      <c r="A90" s="222" t="s">
        <v>259</v>
      </c>
      <c r="B90" s="227" t="s">
        <v>124</v>
      </c>
      <c r="C90" s="227" t="s">
        <v>254</v>
      </c>
      <c r="D90" s="227" t="s">
        <v>183</v>
      </c>
      <c r="E90" s="227" t="s">
        <v>197</v>
      </c>
      <c r="F90" s="227" t="s">
        <v>260</v>
      </c>
      <c r="G90" s="227" t="s">
        <v>185</v>
      </c>
      <c r="H90" s="227" t="s">
        <v>200</v>
      </c>
      <c r="I90" s="227" t="s">
        <v>185</v>
      </c>
      <c r="J90" s="227" t="s">
        <v>187</v>
      </c>
      <c r="K90" s="227" t="s">
        <v>188</v>
      </c>
      <c r="L90" s="228">
        <v>152344</v>
      </c>
      <c r="M90" s="228"/>
    </row>
    <row r="91" spans="1:13" x14ac:dyDescent="0.25">
      <c r="A91" s="222" t="s">
        <v>263</v>
      </c>
      <c r="B91" s="227" t="s">
        <v>124</v>
      </c>
      <c r="C91" s="227" t="s">
        <v>254</v>
      </c>
      <c r="D91" s="227" t="s">
        <v>183</v>
      </c>
      <c r="E91" s="227" t="s">
        <v>240</v>
      </c>
      <c r="F91" s="227" t="s">
        <v>264</v>
      </c>
      <c r="G91" s="227" t="s">
        <v>185</v>
      </c>
      <c r="H91" s="227" t="s">
        <v>200</v>
      </c>
      <c r="I91" s="227" t="s">
        <v>185</v>
      </c>
      <c r="J91" s="227" t="s">
        <v>187</v>
      </c>
      <c r="K91" s="227" t="s">
        <v>188</v>
      </c>
      <c r="L91" s="228">
        <v>369500</v>
      </c>
      <c r="M91" s="228"/>
    </row>
    <row r="92" spans="1:13" x14ac:dyDescent="0.25">
      <c r="A92" s="222" t="s">
        <v>261</v>
      </c>
      <c r="B92" s="227" t="s">
        <v>124</v>
      </c>
      <c r="C92" s="227" t="s">
        <v>254</v>
      </c>
      <c r="D92" s="227" t="s">
        <v>183</v>
      </c>
      <c r="E92" s="227" t="s">
        <v>240</v>
      </c>
      <c r="F92" s="227" t="s">
        <v>126</v>
      </c>
      <c r="G92" s="227" t="s">
        <v>185</v>
      </c>
      <c r="H92" s="227" t="s">
        <v>200</v>
      </c>
      <c r="I92" s="227" t="s">
        <v>185</v>
      </c>
      <c r="J92" s="227" t="s">
        <v>187</v>
      </c>
      <c r="K92" s="227" t="s">
        <v>188</v>
      </c>
      <c r="L92" s="228">
        <v>112960</v>
      </c>
      <c r="M92" s="228"/>
    </row>
    <row r="93" spans="1:13" ht="22.5" x14ac:dyDescent="0.25">
      <c r="A93" s="222" t="s">
        <v>73</v>
      </c>
      <c r="B93" s="227" t="s">
        <v>57</v>
      </c>
      <c r="C93" s="227" t="s">
        <v>245</v>
      </c>
      <c r="D93" s="227" t="s">
        <v>183</v>
      </c>
      <c r="E93" s="227" t="s">
        <v>240</v>
      </c>
      <c r="F93" s="227" t="s">
        <v>72</v>
      </c>
      <c r="G93" s="227" t="s">
        <v>185</v>
      </c>
      <c r="H93" s="227" t="s">
        <v>200</v>
      </c>
      <c r="I93" s="227" t="s">
        <v>185</v>
      </c>
      <c r="J93" s="227" t="s">
        <v>187</v>
      </c>
      <c r="K93" s="227" t="s">
        <v>188</v>
      </c>
      <c r="L93" s="228">
        <v>32770</v>
      </c>
      <c r="M93" s="228"/>
    </row>
    <row r="94" spans="1:13" x14ac:dyDescent="0.25">
      <c r="A94" s="222" t="s">
        <v>37</v>
      </c>
      <c r="B94" s="227" t="s">
        <v>57</v>
      </c>
      <c r="C94" s="227" t="s">
        <v>245</v>
      </c>
      <c r="D94" s="227" t="s">
        <v>183</v>
      </c>
      <c r="E94" s="227" t="s">
        <v>240</v>
      </c>
      <c r="F94" s="227" t="s">
        <v>69</v>
      </c>
      <c r="G94" s="227" t="s">
        <v>185</v>
      </c>
      <c r="H94" s="227" t="s">
        <v>200</v>
      </c>
      <c r="I94" s="227" t="s">
        <v>185</v>
      </c>
      <c r="J94" s="227" t="s">
        <v>187</v>
      </c>
      <c r="K94" s="227" t="s">
        <v>188</v>
      </c>
      <c r="L94" s="228">
        <v>66030</v>
      </c>
      <c r="M94" s="228"/>
    </row>
    <row r="95" spans="1:13" x14ac:dyDescent="0.25">
      <c r="A95" s="222" t="s">
        <v>265</v>
      </c>
      <c r="B95" s="227" t="s">
        <v>232</v>
      </c>
      <c r="C95" s="227" t="s">
        <v>266</v>
      </c>
      <c r="D95" s="227" t="s">
        <v>183</v>
      </c>
      <c r="E95" s="227" t="s">
        <v>240</v>
      </c>
      <c r="F95" s="227" t="s">
        <v>267</v>
      </c>
      <c r="G95" s="227" t="s">
        <v>185</v>
      </c>
      <c r="H95" s="227" t="s">
        <v>200</v>
      </c>
      <c r="I95" s="227" t="s">
        <v>185</v>
      </c>
      <c r="J95" s="227" t="s">
        <v>187</v>
      </c>
      <c r="K95" s="227" t="s">
        <v>188</v>
      </c>
      <c r="L95" s="228">
        <v>10900</v>
      </c>
      <c r="M95" s="228"/>
    </row>
    <row r="96" spans="1:13" x14ac:dyDescent="0.25">
      <c r="A96" s="222" t="s">
        <v>38</v>
      </c>
      <c r="B96" s="227" t="s">
        <v>57</v>
      </c>
      <c r="C96" s="227" t="s">
        <v>243</v>
      </c>
      <c r="D96" s="227" t="s">
        <v>183</v>
      </c>
      <c r="E96" s="227" t="s">
        <v>240</v>
      </c>
      <c r="F96" s="227" t="s">
        <v>68</v>
      </c>
      <c r="G96" s="227" t="s">
        <v>185</v>
      </c>
      <c r="H96" s="227" t="s">
        <v>200</v>
      </c>
      <c r="I96" s="227" t="s">
        <v>185</v>
      </c>
      <c r="J96" s="227" t="s">
        <v>187</v>
      </c>
      <c r="K96" s="227" t="s">
        <v>188</v>
      </c>
      <c r="L96" s="228">
        <v>447000</v>
      </c>
      <c r="M96" s="228"/>
    </row>
    <row r="97" spans="1:13" x14ac:dyDescent="0.25">
      <c r="A97" s="222" t="s">
        <v>36</v>
      </c>
      <c r="B97" s="227" t="s">
        <v>57</v>
      </c>
      <c r="C97" s="227" t="s">
        <v>243</v>
      </c>
      <c r="D97" s="227" t="s">
        <v>183</v>
      </c>
      <c r="E97" s="227" t="s">
        <v>240</v>
      </c>
      <c r="F97" s="227" t="s">
        <v>74</v>
      </c>
      <c r="G97" s="227" t="s">
        <v>185</v>
      </c>
      <c r="H97" s="227" t="s">
        <v>200</v>
      </c>
      <c r="I97" s="227" t="s">
        <v>185</v>
      </c>
      <c r="J97" s="227" t="s">
        <v>187</v>
      </c>
      <c r="K97" s="227" t="s">
        <v>188</v>
      </c>
      <c r="L97" s="228">
        <v>171636</v>
      </c>
      <c r="M97" s="228"/>
    </row>
    <row r="98" spans="1:13" x14ac:dyDescent="0.25">
      <c r="A98" s="222" t="s">
        <v>105</v>
      </c>
      <c r="B98" s="227" t="s">
        <v>57</v>
      </c>
      <c r="C98" s="227" t="s">
        <v>243</v>
      </c>
      <c r="D98" s="227" t="s">
        <v>203</v>
      </c>
      <c r="E98" s="227" t="s">
        <v>204</v>
      </c>
      <c r="F98" s="227" t="s">
        <v>75</v>
      </c>
      <c r="G98" s="227" t="s">
        <v>185</v>
      </c>
      <c r="H98" s="227" t="s">
        <v>200</v>
      </c>
      <c r="I98" s="227" t="s">
        <v>205</v>
      </c>
      <c r="J98" s="227" t="s">
        <v>187</v>
      </c>
      <c r="K98" s="227" t="s">
        <v>188</v>
      </c>
      <c r="L98" s="228">
        <v>261000</v>
      </c>
      <c r="M98" s="228"/>
    </row>
    <row r="99" spans="1:13" x14ac:dyDescent="0.25">
      <c r="A99" s="222" t="s">
        <v>106</v>
      </c>
      <c r="B99" s="227" t="s">
        <v>57</v>
      </c>
      <c r="C99" s="227" t="s">
        <v>243</v>
      </c>
      <c r="D99" s="227" t="s">
        <v>203</v>
      </c>
      <c r="E99" s="227" t="s">
        <v>204</v>
      </c>
      <c r="F99" s="227" t="s">
        <v>75</v>
      </c>
      <c r="G99" s="227" t="s">
        <v>185</v>
      </c>
      <c r="H99" s="227" t="s">
        <v>200</v>
      </c>
      <c r="I99" s="227" t="s">
        <v>206</v>
      </c>
      <c r="J99" s="227" t="s">
        <v>187</v>
      </c>
      <c r="K99" s="227" t="s">
        <v>188</v>
      </c>
      <c r="L99" s="228">
        <v>442290</v>
      </c>
      <c r="M99" s="228"/>
    </row>
    <row r="100" spans="1:13" x14ac:dyDescent="0.25">
      <c r="A100" s="222" t="s">
        <v>107</v>
      </c>
      <c r="B100" s="227" t="s">
        <v>57</v>
      </c>
      <c r="C100" s="227" t="s">
        <v>243</v>
      </c>
      <c r="D100" s="227" t="s">
        <v>203</v>
      </c>
      <c r="E100" s="227" t="s">
        <v>204</v>
      </c>
      <c r="F100" s="227" t="s">
        <v>75</v>
      </c>
      <c r="G100" s="227" t="s">
        <v>185</v>
      </c>
      <c r="H100" s="227" t="s">
        <v>200</v>
      </c>
      <c r="I100" s="227" t="s">
        <v>207</v>
      </c>
      <c r="J100" s="227" t="s">
        <v>187</v>
      </c>
      <c r="K100" s="227" t="s">
        <v>188</v>
      </c>
      <c r="L100" s="228">
        <v>418100</v>
      </c>
      <c r="M100" s="228"/>
    </row>
    <row r="101" spans="1:13" x14ac:dyDescent="0.25">
      <c r="A101" s="222" t="s">
        <v>108</v>
      </c>
      <c r="B101" s="227" t="s">
        <v>57</v>
      </c>
      <c r="C101" s="227" t="s">
        <v>243</v>
      </c>
      <c r="D101" s="227" t="s">
        <v>203</v>
      </c>
      <c r="E101" s="227" t="s">
        <v>204</v>
      </c>
      <c r="F101" s="227" t="s">
        <v>75</v>
      </c>
      <c r="G101" s="227" t="s">
        <v>185</v>
      </c>
      <c r="H101" s="227" t="s">
        <v>200</v>
      </c>
      <c r="I101" s="227" t="s">
        <v>208</v>
      </c>
      <c r="J101" s="227" t="s">
        <v>187</v>
      </c>
      <c r="K101" s="227" t="s">
        <v>188</v>
      </c>
      <c r="L101" s="228">
        <v>105000</v>
      </c>
      <c r="M101" s="228"/>
    </row>
    <row r="102" spans="1:13" x14ac:dyDescent="0.25">
      <c r="A102" s="222" t="s">
        <v>209</v>
      </c>
      <c r="B102" s="227" t="s">
        <v>232</v>
      </c>
      <c r="C102" s="227" t="s">
        <v>233</v>
      </c>
      <c r="D102" s="227" t="s">
        <v>203</v>
      </c>
      <c r="E102" s="227" t="s">
        <v>204</v>
      </c>
      <c r="F102" s="227" t="s">
        <v>75</v>
      </c>
      <c r="G102" s="227" t="s">
        <v>185</v>
      </c>
      <c r="H102" s="227" t="s">
        <v>200</v>
      </c>
      <c r="I102" s="227" t="s">
        <v>210</v>
      </c>
      <c r="J102" s="227" t="s">
        <v>187</v>
      </c>
      <c r="K102" s="227" t="s">
        <v>188</v>
      </c>
      <c r="L102" s="228">
        <v>74200</v>
      </c>
      <c r="M102" s="228"/>
    </row>
    <row r="103" spans="1:13" x14ac:dyDescent="0.25">
      <c r="A103" s="222" t="s">
        <v>211</v>
      </c>
      <c r="B103" s="227" t="s">
        <v>232</v>
      </c>
      <c r="C103" s="227" t="s">
        <v>233</v>
      </c>
      <c r="D103" s="227" t="s">
        <v>203</v>
      </c>
      <c r="E103" s="227" t="s">
        <v>204</v>
      </c>
      <c r="F103" s="227" t="s">
        <v>75</v>
      </c>
      <c r="G103" s="227" t="s">
        <v>185</v>
      </c>
      <c r="H103" s="227" t="s">
        <v>200</v>
      </c>
      <c r="I103" s="227" t="s">
        <v>212</v>
      </c>
      <c r="J103" s="227" t="s">
        <v>187</v>
      </c>
      <c r="K103" s="227" t="s">
        <v>188</v>
      </c>
      <c r="L103" s="228">
        <v>32000</v>
      </c>
      <c r="M103" s="228"/>
    </row>
    <row r="104" spans="1:13" x14ac:dyDescent="0.25">
      <c r="A104" s="222" t="s">
        <v>213</v>
      </c>
      <c r="B104" s="227" t="s">
        <v>232</v>
      </c>
      <c r="C104" s="227" t="s">
        <v>233</v>
      </c>
      <c r="D104" s="227" t="s">
        <v>203</v>
      </c>
      <c r="E104" s="227" t="s">
        <v>204</v>
      </c>
      <c r="F104" s="227" t="s">
        <v>75</v>
      </c>
      <c r="G104" s="227" t="s">
        <v>185</v>
      </c>
      <c r="H104" s="227" t="s">
        <v>200</v>
      </c>
      <c r="I104" s="227" t="s">
        <v>214</v>
      </c>
      <c r="J104" s="227" t="s">
        <v>187</v>
      </c>
      <c r="K104" s="227" t="s">
        <v>188</v>
      </c>
      <c r="L104" s="228">
        <v>69000</v>
      </c>
      <c r="M104" s="228"/>
    </row>
    <row r="105" spans="1:13" x14ac:dyDescent="0.25">
      <c r="A105" s="222" t="s">
        <v>268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8">
        <v>-376687.66000000201</v>
      </c>
      <c r="M105" s="228">
        <f>SUM(M4:M104)</f>
        <v>0</v>
      </c>
    </row>
  </sheetData>
  <mergeCells count="1">
    <mergeCell ref="C1:L1"/>
  </mergeCells>
  <pageMargins left="0.70866141732283472" right="0.7086614173228347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Справоч.</vt:lpstr>
      <vt:lpstr>На СД</vt:lpstr>
      <vt:lpstr>21-22г.г. на СД</vt:lpstr>
      <vt:lpstr>21-22г.г.СПРАВОЧНО</vt:lpstr>
      <vt:lpstr>Прил.1</vt:lpstr>
      <vt:lpstr>Прил.2</vt:lpstr>
      <vt:lpstr>Прил.3</vt:lpstr>
      <vt:lpstr>Прил.4</vt:lpstr>
      <vt:lpstr>Прил.5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2020-09-14T13:32:05Z</dcterms:modified>
</cp:coreProperties>
</file>