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2"/>
  </bookViews>
  <sheets>
    <sheet name="Рус.яз 4кл" sheetId="1" r:id="rId1"/>
    <sheet name="Матем.4кл" sheetId="2" r:id="rId2"/>
    <sheet name="Окр. мир 4кл" sheetId="3" r:id="rId3"/>
    <sheet name="Лист1" sheetId="4" r:id="rId4"/>
  </sheets>
  <definedNames>
    <definedName name="_xlnm.Print_Area" localSheetId="1">'Матем.4кл'!$A$1:$AA$73</definedName>
    <definedName name="_xlnm.Print_Area" localSheetId="2">'Окр. мир 4кл'!$A$1:$AA$73</definedName>
  </definedNames>
  <calcPr fullCalcOnLoad="1"/>
</workbook>
</file>

<file path=xl/sharedStrings.xml><?xml version="1.0" encoding="utf-8"?>
<sst xmlns="http://schemas.openxmlformats.org/spreadsheetml/2006/main" count="933" uniqueCount="198">
  <si>
    <t>Россия</t>
  </si>
  <si>
    <t>Макс.
балл за  задание</t>
  </si>
  <si>
    <t>Проверяемый элемент содержания/ требования к уровню подготовки выпускников</t>
  </si>
  <si>
    <t>Х</t>
  </si>
  <si>
    <t>х</t>
  </si>
  <si>
    <t>Ленинградская  область</t>
  </si>
  <si>
    <t>Сланцевский  район</t>
  </si>
  <si>
    <t>МОУ "Сланцевская СОШ №1"</t>
  </si>
  <si>
    <t>Результаты 2017</t>
  </si>
  <si>
    <t>МОУ "Выскатская ООШ"</t>
  </si>
  <si>
    <t>МОУ "Новосельская ООШ"</t>
  </si>
  <si>
    <t>МОУ "Загривская СОШ"</t>
  </si>
  <si>
    <t xml:space="preserve"> МОУ "Старопольская СОШ"</t>
  </si>
  <si>
    <t>МОУ "Сланцевская СОШ №6"</t>
  </si>
  <si>
    <t>МОУ "Сланцевская СОШ № 3"</t>
  </si>
  <si>
    <t>МОУ "Сланцевская СОШ №2"</t>
  </si>
  <si>
    <t>Доля участников, отметка  за  ВПР   которых  выше  отметки в  журнале</t>
  </si>
  <si>
    <t>чел.</t>
  </si>
  <si>
    <t>Доля  участников, отметка  за ВПР  которых   соответсвует отметке  в журнале</t>
  </si>
  <si>
    <t>Доля  участников,  отметка   которых за  ВПР  ниже  отметки  в журнале</t>
  </si>
  <si>
    <t>Доля от  участников</t>
  </si>
  <si>
    <t>Доля  от  общего  количества обучающихся</t>
  </si>
  <si>
    <t>Количетсов  участников  ВПР</t>
  </si>
  <si>
    <t>количество  обучающихся ОО в  данной  параллели  изучающих  данный  предмет</t>
  </si>
  <si>
    <t>Результаты  2018</t>
  </si>
  <si>
    <t>Соответсвие  отметки за  ВПР   отметке в журнале  за  последний  триместр, четверть</t>
  </si>
  <si>
    <t>Средняя отметка</t>
  </si>
  <si>
    <t>Средний балл</t>
  </si>
  <si>
    <t xml:space="preserve">качество </t>
  </si>
  <si>
    <t>Успеваемость</t>
  </si>
  <si>
    <t>Высокий  результат=90 и  более  процентов  выполнения  от максимальной  суммы  баллов</t>
  </si>
  <si>
    <t>Пограничный результат= ниже  значения минимальный  балл+5% баллов от максимальной суммы  баллов</t>
  </si>
  <si>
    <t>"5"</t>
  </si>
  <si>
    <t>"4"</t>
  </si>
  <si>
    <t>"3"</t>
  </si>
  <si>
    <t>"2"</t>
  </si>
  <si>
    <t>Участие в  ВПР</t>
  </si>
  <si>
    <t>МОУ "НовосельскаяООШ"</t>
  </si>
  <si>
    <t xml:space="preserve">  МОУ "Старопольская СОШ"</t>
  </si>
  <si>
    <t>МОУ "Старопольская СОШ</t>
  </si>
  <si>
    <t>МОУ "Старопольская СОШ"</t>
  </si>
  <si>
    <t>,</t>
  </si>
  <si>
    <t>МОУ " Овсищенская нач. школа - детский сад"</t>
  </si>
  <si>
    <t>МОУ " Черновская нач.школа - детский сад"</t>
  </si>
  <si>
    <t>№  задания</t>
  </si>
  <si>
    <t>3(1)</t>
  </si>
  <si>
    <t>3(2)</t>
  </si>
  <si>
    <t>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</t>
  </si>
  <si>
    <t>1К2</t>
  </si>
  <si>
    <t>12(1)</t>
  </si>
  <si>
    <t>12(2)</t>
  </si>
  <si>
    <t>13(1)</t>
  </si>
  <si>
    <t>13(2)</t>
  </si>
  <si>
    <t>15(1)</t>
  </si>
  <si>
    <t>15(2)</t>
  </si>
  <si>
    <t>Умение распознавать однородные члены предложения. Выделять предложения с однородными членами</t>
  </si>
  <si>
    <t>Умение распознавать главные члены предложения. Находить главные и второстепенные (без деления на виды) члены предложения</t>
  </si>
  <si>
    <t>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</t>
  </si>
  <si>
    <t>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</t>
  </si>
  <si>
    <t>Умение классифицировать согласные звуки. Характеризовать звуки русского языка: согласные звонкие/глухие</t>
  </si>
  <si>
    <t>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</t>
  </si>
  <si>
    <t>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</t>
  </si>
  <si>
    <t>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</t>
  </si>
  <si>
    <t xml:space="preserve">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</t>
  </si>
  <si>
    <t>Умение подбирать к слову близкие по значению слова. Подбирать синонимы для устранения повторов в тексте</t>
  </si>
  <si>
    <t>Умение классифицировать слова по составу. Находить в словах с однозначно выделяемыми морфемами окончание, корень, приставку, суффикс</t>
  </si>
  <si>
    <t xml:space="preserve">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сово- 
купности выявленных признаков относить слова к определенной группе основных частей речи /
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сово- 
купности выявленных признаков относить слова к определенной группе основных частей речи /
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сово- 
купности выявленных признаков относить слова к определенной группе основных частей речи /
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сово- 
купности выявленных признаков относить слова к определенной группе основных частей речи /
</t>
  </si>
  <si>
    <t>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t>
  </si>
  <si>
    <t xml:space="preserve">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сово-
купности выявленных признаков относить слова к определенной группе основных частей речи / 
</t>
  </si>
  <si>
    <t xml:space="preserve">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 </t>
  </si>
  <si>
    <t xml:space="preserve">Умение распознавать глаголы в предложении. Распознавать грамматические признаки слов, с учетом совокупности выявленных признаков относить слова к определенной группе основных частей речи </t>
  </si>
  <si>
    <t>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</si>
  <si>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r>
      <rPr>
        <b/>
        <sz val="14"/>
        <rFont val="Calibri"/>
        <family val="2"/>
      </rPr>
      <t>0</t>
    </r>
    <r>
      <rPr>
        <b/>
        <sz val="14"/>
        <color indexed="9"/>
        <rFont val="Calibri"/>
        <family val="2"/>
      </rPr>
      <t>0%0</t>
    </r>
  </si>
  <si>
    <t>11, 7</t>
  </si>
  <si>
    <t>Умение выполнять арифметические действия с числами и числовыми выражениями. Выполнять устно сложение, вычитание, умножение и деление однозначных, двузначных и трехзначных чисел в случаях, сводимых к действиям в пределах 100 (в том числе с нулем и числом 1).</t>
  </si>
  <si>
    <t>Умение выполнять арифметические действия с числами и числовыми выражениями. Вычислять значение числового выражения (содержащего 2–3 арифметических действия, со скобками и без скобок).</t>
  </si>
  <si>
    <t>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Решать арифметическим способом (в 1–2 действия) учебные задачи и задачи, связанные с повседневной жизнью.</t>
  </si>
  <si>
    <t>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сантиметр);</t>
  </si>
  <si>
    <t>5(1)</t>
  </si>
  <si>
    <t>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квадрата.</t>
  </si>
  <si>
    <t>5(2)</t>
  </si>
  <si>
    <t>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</t>
  </si>
  <si>
    <t>6(1)</t>
  </si>
  <si>
    <t>Умение работать с таблицами, схемами, графиками диаграммами. Читать несложные готовые таблицы.</t>
  </si>
  <si>
    <t>6(2)</t>
  </si>
  <si>
    <t>Умение работать с таблицами, схемами, графиками диаграммами, анализировать и интерпретировать данные.</t>
  </si>
  <si>
    <t>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</t>
  </si>
  <si>
    <t>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</t>
  </si>
  <si>
    <t>9(1)</t>
  </si>
  <si>
    <t>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</t>
  </si>
  <si>
    <t>9(2)</t>
  </si>
  <si>
    <t>Интерпретировать информацию, полученную при проведении несложных исследований (объяснять, сравнивать и обобщать данные, делать выводы и прогнозы).</t>
  </si>
  <si>
    <t>23.85</t>
  </si>
  <si>
    <t>23.73</t>
  </si>
  <si>
    <t>18, 3</t>
  </si>
  <si>
    <t>4, 6</t>
  </si>
  <si>
    <t>25, 5</t>
  </si>
  <si>
    <t>3, 64</t>
  </si>
  <si>
    <t>4, 32</t>
  </si>
  <si>
    <t>18, 8</t>
  </si>
  <si>
    <t>3, 5</t>
  </si>
  <si>
    <t>16, 8</t>
  </si>
  <si>
    <t>33, 33</t>
  </si>
  <si>
    <t>66, 67</t>
  </si>
  <si>
    <t>19, 6</t>
  </si>
  <si>
    <t>3, 7</t>
  </si>
  <si>
    <t>95, 7%</t>
  </si>
  <si>
    <t>0, 51%</t>
  </si>
  <si>
    <t>0, 9</t>
  </si>
  <si>
    <t>21, 6%</t>
  </si>
  <si>
    <t>24, 2%</t>
  </si>
  <si>
    <t>54, 5 %</t>
  </si>
  <si>
    <t>53, 2%</t>
  </si>
  <si>
    <t>23, 4%</t>
  </si>
  <si>
    <t>21, 7 %</t>
  </si>
  <si>
    <t>99, 5%</t>
  </si>
  <si>
    <t>99, 1%</t>
  </si>
  <si>
    <t>77, 9%</t>
  </si>
  <si>
    <t>74, 9%</t>
  </si>
  <si>
    <t>7(2)</t>
  </si>
  <si>
    <t xml:space="preserve">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 использование различных способов анализа, передачи информации в соответствии с познавательными задачами; в том числе умение анализировать изображения. Узнавать изученные объекты и явления живой и неживой природы; использовать знаково­символические средства для решения задач. </t>
  </si>
  <si>
    <t>Использование различных способов анализа, организации, передачи и интерпретации информации в соответствии с познавательными задачами; освоение доступных способов изучения природы. Использовать знаково­символические средства для решения задач; понимать информацию, представленную разными способами: словесно, в виде таблицы, схемы.</t>
  </si>
  <si>
    <t>Овладение начальными сведениями о сущности и особенностях объектов, процессов и явлений действительности (природных, социальных, культурных, технических и др.);</t>
  </si>
  <si>
    <t>овладение логическими действиями анализа, синтеза, обобщения, классификации по родовидовым признакам. Использовать готовые модели (глобус, карту, план)</t>
  </si>
  <si>
    <t>для объяснения явлений или описания свойств объектов; обнаруживать простейшие взаимосвязи между живой и неживой природой, взаимосвязи в живой природе</t>
  </si>
  <si>
    <t>Освоение элементарных норм здоровьесберегающего поведения в природной и социальной среде. Понимать необходимость здорового образа жизни, соблюдения правил безопасного поведения; использовать знания о строении и функционировании организма человека для сохранения и укрепления своего здоровья.</t>
  </si>
  <si>
    <t>Овладение начальными сведениями о сущности и особенностях объектов, процессов и явлений действительности; умение анализировать изображения. узнавать изученные объекты и явления живой и неживой природы; использовать знаково­символические средства, в том числе модели, для решения задач.</t>
  </si>
  <si>
    <t xml:space="preserve">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 следственных связей, построения рассуждений; осознанно строить речевое высказывание
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
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 следственных связей, построения рассуждений; осознанно строить речевое высказывание
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
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 следственных связей, построения рассуждений; осознанно строить речевое высказывание
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
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 следственных связей, построения рассуждений; осознанно строить речевое высказывание
в соответствии с задачами коммуникации. Вычленять содержащиеся в тексте основные события; сравнивать между собой объекты, описанные в тексте, выделяя 2-3 существенных признака;
Освоение доступных способов изучения природы (наблюдение, измерение, опыт); овладение логическими действиями сравнения, анализа, синтеза, установления аналогий и причинно- следственных связей, построения рассуждений; осознанно строить речевое высказывание
в
</t>
  </si>
  <si>
    <t xml:space="preserve"> Вычленять содержащиеся в тексте основные события; сравнивать между собой объекты, описанные в тексте, выделяя 2-3 существенных признака</t>
  </si>
  <si>
    <t xml:space="preserve">Проводить несложные наблюдения в окружающей среде и ставить опыты, используя простейшее лабораторное оборудование;
создавать и преобразовывать модели и схемы для решения задач.
</t>
  </si>
  <si>
    <t>Освоение элементарных правил нравственного поведения в мире природы и людей; использование знаково-символических средств представления информации для создания моделей изучаемых объектов и процессов; осознанно строить речевое высказывание в соответствии с задачами коммуникации.</t>
  </si>
  <si>
    <t xml:space="preserve"> Использовать знаково­символические средства, в том числе модели, для решения задач/
выполнять правила безопасного поведения в доме, на улице, природной среде
</t>
  </si>
  <si>
    <t>Овладение начальными сведениями о сущности и особенностях объектов, процессов и явлений действительности (социальных); осознанно строить речевое высказывание в соответствии с задачами коммуникации. Оценивать характер взаимоотношений людей в различных социальных группах.</t>
  </si>
  <si>
    <t>Сформированность уважительного отношения к России, своей семье, культуре нашей страны, её современной жизни; готовность излагать свое мнение и аргументировать свою точку зрения; осознанно строить речевое высказывание в соответствии с задачами коммуникации</t>
  </si>
  <si>
    <t>Будут сформированы основы гражданской идентичности, своей этнической принадлежности в форме осознания «Я» как члена семьи, представителя народа, гражданина России;</t>
  </si>
  <si>
    <t>осознавать свою неразрывную связь с окружающими социальными группами.</t>
  </si>
  <si>
    <t>Сформированность уважительного отношения к родному краю; осознанно строить речевое высказывание в соответствии с задачами коммуникации</t>
  </si>
  <si>
    <t>Будут сформированы основы гражданской идентичности, своей этнической принадлежности в форме осознания «Я» как члена семьи, представителя народа, гражданина России; описывать достопримечательности столицы и родного края.</t>
  </si>
  <si>
    <t>0, 31</t>
  </si>
  <si>
    <t>0, 83%</t>
  </si>
  <si>
    <t>15, 1%</t>
  </si>
  <si>
    <t>60, 5%</t>
  </si>
  <si>
    <t>56, 3%</t>
  </si>
  <si>
    <t>24, 1%</t>
  </si>
  <si>
    <t>22, 4%</t>
  </si>
  <si>
    <t>99, 69%</t>
  </si>
  <si>
    <t>99, 17%</t>
  </si>
  <si>
    <t>78, 9</t>
  </si>
  <si>
    <t>84, 6</t>
  </si>
  <si>
    <t>0, 96%</t>
  </si>
  <si>
    <t>1, 9%</t>
  </si>
  <si>
    <t>16, 2%</t>
  </si>
  <si>
    <t>30, 1%</t>
  </si>
  <si>
    <t>52, 5%</t>
  </si>
  <si>
    <t>99, 04%</t>
  </si>
  <si>
    <t>98, 1</t>
  </si>
  <si>
    <t>82, 8%</t>
  </si>
  <si>
    <t>78, 1%</t>
  </si>
  <si>
    <t>4, 6%</t>
  </si>
  <si>
    <t>96, 50</t>
  </si>
  <si>
    <t xml:space="preserve">№  задания
</t>
  </si>
  <si>
    <t>результаты     2018</t>
  </si>
  <si>
    <t>Результаты     2019</t>
  </si>
  <si>
    <t xml:space="preserve"> МОУ "Загривская СОШ"</t>
  </si>
  <si>
    <t>Б</t>
  </si>
  <si>
    <t>П</t>
  </si>
  <si>
    <t>1 К1</t>
  </si>
  <si>
    <t>Результат 2019</t>
  </si>
  <si>
    <t>МОУ "Старопольская  СОШ"</t>
  </si>
  <si>
    <t>1
Б</t>
  </si>
  <si>
    <t>2
Б</t>
  </si>
  <si>
    <t>3(1)
П</t>
  </si>
  <si>
    <t>3(2)
П</t>
  </si>
  <si>
    <t>3(3)
П</t>
  </si>
  <si>
    <t>4
Б</t>
  </si>
  <si>
    <t xml:space="preserve">5
Б
</t>
  </si>
  <si>
    <t>6(1)
П</t>
  </si>
  <si>
    <t>6(2)
П</t>
  </si>
  <si>
    <t>6(3)
П</t>
  </si>
  <si>
    <t>7(1)
П</t>
  </si>
  <si>
    <t>8
Б</t>
  </si>
  <si>
    <t>9(1)
Б</t>
  </si>
  <si>
    <t>9(2)
Б</t>
  </si>
  <si>
    <t>9(3)
Б</t>
  </si>
  <si>
    <t>10(1)
Б</t>
  </si>
  <si>
    <t>10(2)
Б</t>
  </si>
  <si>
    <t>0)</t>
  </si>
  <si>
    <r>
      <rPr>
        <b/>
        <sz val="14"/>
        <rFont val="Calibri"/>
        <family val="2"/>
      </rPr>
      <t>0</t>
    </r>
    <r>
      <rPr>
        <b/>
        <sz val="14"/>
        <color indexed="9"/>
        <rFont val="Calibri"/>
        <family val="2"/>
      </rPr>
      <t>0%10</t>
    </r>
  </si>
  <si>
    <t>Овладение основами логического и алгортмического мышления. Собирать, представлять, интерпретировать информацию</t>
  </si>
  <si>
    <t>Овладение основами пространственного воображения. Описывать взаимное расположение предметов в простанстве и на плоскости</t>
  </si>
  <si>
    <t>Овладение основами логического и алгоритмического мышления. Решать задачи в 3-4 действия</t>
  </si>
  <si>
    <t>11чел.</t>
  </si>
  <si>
    <t>23.3%</t>
  </si>
  <si>
    <t>Результаты    участия  в   ВПР   по  учебному предмету  русский  язык  Класс 5</t>
  </si>
  <si>
    <r>
      <t xml:space="preserve">Результаты     2020
</t>
    </r>
    <r>
      <rPr>
        <b/>
        <sz val="11"/>
        <color indexed="10"/>
        <rFont val="Calibri"/>
        <family val="2"/>
      </rPr>
      <t>(5 класс   по  КИМ  4 кл.)</t>
    </r>
  </si>
  <si>
    <r>
      <t xml:space="preserve">Результаты    участия  в   ВПР   по  учебному предмету  </t>
    </r>
    <r>
      <rPr>
        <b/>
        <sz val="11"/>
        <color indexed="8"/>
        <rFont val="Calibri"/>
        <family val="2"/>
      </rPr>
      <t>математика</t>
    </r>
    <r>
      <rPr>
        <sz val="11"/>
        <color theme="1"/>
        <rFont val="Calibri"/>
        <family val="2"/>
      </rPr>
      <t xml:space="preserve">  Класс 5</t>
    </r>
  </si>
  <si>
    <r>
      <t xml:space="preserve">Результат 2020
</t>
    </r>
    <r>
      <rPr>
        <b/>
        <sz val="11"/>
        <color indexed="10"/>
        <rFont val="Calibri"/>
        <family val="2"/>
      </rPr>
      <t>(5 класс   по  КИМ  4 кл.)</t>
    </r>
  </si>
  <si>
    <r>
      <t>Результаты    участия  в   ВПР   по  учебному предмету окружающий мир  Класс</t>
    </r>
    <r>
      <rPr>
        <b/>
        <sz val="11"/>
        <color indexed="8"/>
        <rFont val="Calibri"/>
        <family val="2"/>
      </rPr>
      <t xml:space="preserve"> 5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</si>
</sst>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color rgb="FF000000"/>
      <name val="Arial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0" fontId="0" fillId="0" borderId="10" xfId="0" applyNumberFormat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10" fontId="47" fillId="36" borderId="10" xfId="0" applyNumberFormat="1" applyFont="1" applyFill="1" applyBorder="1" applyAlignment="1">
      <alignment horizontal="center" vertical="top" wrapText="1"/>
    </xf>
    <xf numFmtId="10" fontId="47" fillId="37" borderId="10" xfId="0" applyNumberFormat="1" applyFont="1" applyFill="1" applyBorder="1" applyAlignment="1">
      <alignment horizontal="center" vertical="top" wrapText="1"/>
    </xf>
    <xf numFmtId="0" fontId="47" fillId="37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" fontId="0" fillId="33" borderId="10" xfId="0" applyNumberFormat="1" applyFill="1" applyBorder="1" applyAlignment="1">
      <alignment horizontal="center" vertical="top" wrapText="1"/>
    </xf>
    <xf numFmtId="1" fontId="0" fillId="34" borderId="10" xfId="0" applyNumberForma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top" wrapText="1"/>
    </xf>
    <xf numFmtId="10" fontId="47" fillId="33" borderId="10" xfId="0" applyNumberFormat="1" applyFont="1" applyFill="1" applyBorder="1" applyAlignment="1">
      <alignment horizontal="center" vertical="top" wrapText="1"/>
    </xf>
    <xf numFmtId="1" fontId="47" fillId="33" borderId="10" xfId="0" applyNumberFormat="1" applyFont="1" applyFill="1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  <xf numFmtId="0" fontId="47" fillId="38" borderId="12" xfId="0" applyFont="1" applyFill="1" applyBorder="1" applyAlignment="1">
      <alignment horizontal="center" vertical="top" wrapText="1"/>
    </xf>
    <xf numFmtId="10" fontId="47" fillId="39" borderId="12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10" fontId="47" fillId="34" borderId="10" xfId="0" applyNumberFormat="1" applyFont="1" applyFill="1" applyBorder="1" applyAlignment="1">
      <alignment horizontal="center" vertical="top" wrapText="1"/>
    </xf>
    <xf numFmtId="1" fontId="47" fillId="34" borderId="10" xfId="0" applyNumberFormat="1" applyFont="1" applyFill="1" applyBorder="1" applyAlignment="1" applyProtection="1">
      <alignment horizontal="center" vertical="top" wrapText="1"/>
      <protection locked="0"/>
    </xf>
    <xf numFmtId="3" fontId="47" fillId="34" borderId="10" xfId="0" applyNumberFormat="1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horizontal="center" vertical="top" wrapText="1"/>
    </xf>
    <xf numFmtId="10" fontId="47" fillId="35" borderId="10" xfId="0" applyNumberFormat="1" applyFont="1" applyFill="1" applyBorder="1" applyAlignment="1">
      <alignment horizontal="center" vertical="top" wrapText="1"/>
    </xf>
    <xf numFmtId="3" fontId="47" fillId="35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0" fontId="47" fillId="0" borderId="10" xfId="0" applyNumberFormat="1" applyFont="1" applyBorder="1" applyAlignment="1">
      <alignment horizontal="center" vertical="top" wrapText="1"/>
    </xf>
    <xf numFmtId="0" fontId="48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0" fontId="49" fillId="0" borderId="10" xfId="0" applyNumberFormat="1" applyFont="1" applyBorder="1" applyAlignment="1">
      <alignment horizontal="center" vertical="top" wrapText="1"/>
    </xf>
    <xf numFmtId="16" fontId="47" fillId="37" borderId="10" xfId="0" applyNumberFormat="1" applyFont="1" applyFill="1" applyBorder="1" applyAlignment="1">
      <alignment horizontal="center" vertical="top" wrapText="1"/>
    </xf>
    <xf numFmtId="16" fontId="47" fillId="33" borderId="10" xfId="0" applyNumberFormat="1" applyFont="1" applyFill="1" applyBorder="1" applyAlignment="1">
      <alignment horizontal="center" vertical="top" wrapText="1"/>
    </xf>
    <xf numFmtId="175" fontId="0" fillId="33" borderId="10" xfId="0" applyNumberFormat="1" applyFill="1" applyBorder="1" applyAlignment="1">
      <alignment horizontal="center" vertical="top" wrapText="1"/>
    </xf>
    <xf numFmtId="17" fontId="47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48" fillId="33" borderId="0" xfId="0" applyFont="1" applyFill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10" fontId="47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0" fontId="47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0" fontId="47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0" fontId="47" fillId="0" borderId="10" xfId="0" applyNumberFormat="1" applyFont="1" applyBorder="1" applyAlignment="1">
      <alignment horizontal="center" vertical="top" wrapText="1"/>
    </xf>
    <xf numFmtId="9" fontId="47" fillId="0" borderId="10" xfId="0" applyNumberFormat="1" applyFont="1" applyBorder="1" applyAlignment="1">
      <alignment horizontal="center" vertical="top" wrapText="1"/>
    </xf>
    <xf numFmtId="9" fontId="47" fillId="0" borderId="10" xfId="57" applyFont="1" applyBorder="1" applyAlignment="1">
      <alignment horizontal="center" vertical="top" wrapText="1"/>
    </xf>
    <xf numFmtId="9" fontId="47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47" fillId="33" borderId="10" xfId="0" applyNumberFormat="1" applyFont="1" applyFill="1" applyBorder="1" applyAlignment="1">
      <alignment horizontal="center" vertical="top" wrapText="1"/>
    </xf>
    <xf numFmtId="175" fontId="47" fillId="33" borderId="10" xfId="0" applyNumberFormat="1" applyFont="1" applyFill="1" applyBorder="1" applyAlignment="1">
      <alignment horizontal="center" vertical="top" wrapText="1"/>
    </xf>
    <xf numFmtId="175" fontId="3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0" fontId="47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0" fontId="47" fillId="0" borderId="10" xfId="0" applyNumberFormat="1" applyFont="1" applyBorder="1" applyAlignment="1">
      <alignment horizontal="center" vertical="top" wrapText="1"/>
    </xf>
    <xf numFmtId="10" fontId="49" fillId="0" borderId="10" xfId="0" applyNumberFormat="1" applyFont="1" applyBorder="1" applyAlignment="1">
      <alignment horizontal="center" vertical="top" wrapText="1"/>
    </xf>
    <xf numFmtId="1" fontId="47" fillId="0" borderId="10" xfId="0" applyNumberFormat="1" applyFont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0" fontId="47" fillId="33" borderId="10" xfId="0" applyNumberFormat="1" applyFont="1" applyFill="1" applyBorder="1" applyAlignment="1">
      <alignment horizontal="center" vertical="top" wrapText="1"/>
    </xf>
    <xf numFmtId="9" fontId="47" fillId="33" borderId="10" xfId="57" applyFont="1" applyFill="1" applyBorder="1" applyAlignment="1">
      <alignment horizontal="center" vertical="top" wrapText="1"/>
    </xf>
    <xf numFmtId="2" fontId="47" fillId="33" borderId="10" xfId="0" applyNumberFormat="1" applyFont="1" applyFill="1" applyBorder="1" applyAlignment="1">
      <alignment horizontal="center" vertical="top" wrapText="1"/>
    </xf>
    <xf numFmtId="9" fontId="47" fillId="37" borderId="10" xfId="0" applyNumberFormat="1" applyFont="1" applyFill="1" applyBorder="1" applyAlignment="1">
      <alignment horizontal="center" vertical="top" wrapText="1"/>
    </xf>
    <xf numFmtId="9" fontId="47" fillId="36" borderId="10" xfId="0" applyNumberFormat="1" applyFont="1" applyFill="1" applyBorder="1" applyAlignment="1">
      <alignment horizontal="center" vertical="top" wrapText="1"/>
    </xf>
    <xf numFmtId="9" fontId="47" fillId="37" borderId="10" xfId="57" applyFont="1" applyFill="1" applyBorder="1" applyAlignment="1">
      <alignment horizontal="center" vertical="top" wrapText="1"/>
    </xf>
    <xf numFmtId="175" fontId="47" fillId="33" borderId="14" xfId="0" applyNumberFormat="1" applyFont="1" applyFill="1" applyBorder="1" applyAlignment="1">
      <alignment horizontal="center" vertical="top" wrapText="1"/>
    </xf>
    <xf numFmtId="10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75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51" fillId="33" borderId="10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9" fontId="47" fillId="33" borderId="14" xfId="0" applyNumberFormat="1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top" wrapText="1"/>
    </xf>
    <xf numFmtId="0" fontId="53" fillId="0" borderId="17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27" fillId="33" borderId="11" xfId="0" applyFont="1" applyFill="1" applyBorder="1" applyAlignment="1">
      <alignment horizontal="center" vertical="top" wrapText="1"/>
    </xf>
    <xf numFmtId="0" fontId="27" fillId="33" borderId="13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center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zoomScale="58" zoomScaleNormal="58" zoomScaleSheetLayoutView="58" zoomScalePageLayoutView="0" workbookViewId="0" topLeftCell="A1">
      <selection activeCell="A4" sqref="A4:A15"/>
    </sheetView>
  </sheetViews>
  <sheetFormatPr defaultColWidth="9.140625" defaultRowHeight="15"/>
  <cols>
    <col min="1" max="1" width="9.140625" style="1" customWidth="1"/>
    <col min="2" max="2" width="21.8515625" style="1" customWidth="1"/>
    <col min="3" max="3" width="11.00390625" style="1" customWidth="1"/>
    <col min="4" max="4" width="12.8515625" style="1" bestFit="1" customWidth="1"/>
    <col min="5" max="5" width="13.140625" style="1" bestFit="1" customWidth="1"/>
    <col min="6" max="6" width="9.421875" style="1" bestFit="1" customWidth="1"/>
    <col min="7" max="7" width="10.7109375" style="1" bestFit="1" customWidth="1"/>
    <col min="8" max="8" width="9.421875" style="1" bestFit="1" customWidth="1"/>
    <col min="9" max="9" width="10.7109375" style="1" bestFit="1" customWidth="1"/>
    <col min="10" max="10" width="9.421875" style="1" bestFit="1" customWidth="1"/>
    <col min="11" max="11" width="11.421875" style="1" bestFit="1" customWidth="1"/>
    <col min="12" max="12" width="9.421875" style="1" bestFit="1" customWidth="1"/>
    <col min="13" max="13" width="10.7109375" style="1" bestFit="1" customWidth="1"/>
    <col min="14" max="14" width="14.421875" style="1" bestFit="1" customWidth="1"/>
    <col min="15" max="15" width="10.00390625" style="1" bestFit="1" customWidth="1"/>
    <col min="16" max="16" width="9.421875" style="1" bestFit="1" customWidth="1"/>
    <col min="17" max="17" width="14.28125" style="1" customWidth="1"/>
    <col min="18" max="18" width="12.28125" style="1" bestFit="1" customWidth="1"/>
    <col min="19" max="19" width="11.421875" style="1" bestFit="1" customWidth="1"/>
    <col min="20" max="20" width="9.7109375" style="1" bestFit="1" customWidth="1"/>
    <col min="21" max="22" width="9.28125" style="1" bestFit="1" customWidth="1"/>
    <col min="23" max="23" width="9.8515625" style="1" bestFit="1" customWidth="1"/>
    <col min="24" max="24" width="9.28125" style="1" bestFit="1" customWidth="1"/>
    <col min="25" max="25" width="11.28125" style="1" bestFit="1" customWidth="1"/>
    <col min="26" max="26" width="9.28125" style="1" bestFit="1" customWidth="1"/>
    <col min="27" max="27" width="9.8515625" style="1" bestFit="1" customWidth="1"/>
    <col min="28" max="16384" width="9.140625" style="1" customWidth="1"/>
  </cols>
  <sheetData>
    <row r="1" spans="2:13" ht="15" customHeight="1">
      <c r="B1" s="16"/>
      <c r="C1" s="95" t="s">
        <v>193</v>
      </c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3:27" ht="121.5" customHeight="1">
      <c r="C2" s="104" t="s">
        <v>36</v>
      </c>
      <c r="D2" s="95"/>
      <c r="E2" s="96"/>
      <c r="F2" s="104" t="s">
        <v>35</v>
      </c>
      <c r="G2" s="96"/>
      <c r="H2" s="104" t="s">
        <v>34</v>
      </c>
      <c r="I2" s="96"/>
      <c r="J2" s="104" t="s">
        <v>33</v>
      </c>
      <c r="K2" s="96"/>
      <c r="L2" s="1" t="s">
        <v>32</v>
      </c>
      <c r="N2" s="104" t="s">
        <v>31</v>
      </c>
      <c r="O2" s="96"/>
      <c r="P2" s="104" t="s">
        <v>30</v>
      </c>
      <c r="Q2" s="96"/>
      <c r="R2" s="1" t="s">
        <v>29</v>
      </c>
      <c r="S2" s="1" t="s">
        <v>28</v>
      </c>
      <c r="T2" s="1" t="s">
        <v>27</v>
      </c>
      <c r="U2" s="1" t="s">
        <v>26</v>
      </c>
      <c r="V2" s="104" t="s">
        <v>25</v>
      </c>
      <c r="W2" s="95"/>
      <c r="X2" s="95"/>
      <c r="Y2" s="95"/>
      <c r="Z2" s="95"/>
      <c r="AA2" s="96"/>
    </row>
    <row r="3" spans="1:27" ht="171" customHeight="1">
      <c r="A3" s="48"/>
      <c r="C3" s="1" t="s">
        <v>23</v>
      </c>
      <c r="D3" s="1" t="s">
        <v>22</v>
      </c>
      <c r="E3" s="1" t="s">
        <v>21</v>
      </c>
      <c r="F3" s="1" t="s">
        <v>17</v>
      </c>
      <c r="G3" s="1" t="s">
        <v>20</v>
      </c>
      <c r="H3" s="1" t="s">
        <v>17</v>
      </c>
      <c r="I3" s="1" t="s">
        <v>20</v>
      </c>
      <c r="J3" s="1" t="s">
        <v>17</v>
      </c>
      <c r="K3" s="1" t="s">
        <v>20</v>
      </c>
      <c r="L3" s="1" t="s">
        <v>17</v>
      </c>
      <c r="M3" s="1" t="s">
        <v>20</v>
      </c>
      <c r="N3" s="1" t="s">
        <v>17</v>
      </c>
      <c r="O3" s="1" t="s">
        <v>20</v>
      </c>
      <c r="P3" s="1" t="s">
        <v>17</v>
      </c>
      <c r="Q3" s="1" t="s">
        <v>20</v>
      </c>
      <c r="V3" s="1" t="s">
        <v>17</v>
      </c>
      <c r="W3" s="1" t="s">
        <v>19</v>
      </c>
      <c r="X3" s="1" t="s">
        <v>17</v>
      </c>
      <c r="Y3" s="1" t="s">
        <v>18</v>
      </c>
      <c r="Z3" s="1" t="s">
        <v>17</v>
      </c>
      <c r="AA3" s="1" t="s">
        <v>16</v>
      </c>
    </row>
    <row r="4" spans="1:27" s="86" customFormat="1" ht="36" customHeight="1">
      <c r="A4" s="99" t="s">
        <v>194</v>
      </c>
      <c r="B4" s="85" t="s">
        <v>7</v>
      </c>
      <c r="E4" s="86" t="e">
        <f aca="true" t="shared" si="0" ref="E4:E13">D4/C4</f>
        <v>#DIV/0!</v>
      </c>
      <c r="G4" s="86" t="e">
        <f aca="true" t="shared" si="1" ref="G4:G13">F4/D4</f>
        <v>#DIV/0!</v>
      </c>
      <c r="I4" s="86" t="e">
        <f aca="true" t="shared" si="2" ref="I4:I13">H4/D4</f>
        <v>#DIV/0!</v>
      </c>
      <c r="K4" s="86" t="e">
        <f aca="true" t="shared" si="3" ref="K4:K13">J4/D4</f>
        <v>#DIV/0!</v>
      </c>
      <c r="M4" s="86" t="e">
        <f aca="true" t="shared" si="4" ref="M4:M13">L4/D4</f>
        <v>#DIV/0!</v>
      </c>
      <c r="R4" s="86" t="e">
        <f aca="true" t="shared" si="5" ref="R4:R13">I4+K4+M4</f>
        <v>#DIV/0!</v>
      </c>
      <c r="S4" s="86" t="e">
        <f aca="true" t="shared" si="6" ref="S4:S13">K4+M4</f>
        <v>#DIV/0!</v>
      </c>
      <c r="W4" s="86" t="e">
        <f aca="true" t="shared" si="7" ref="W4:W12">V4/C4</f>
        <v>#DIV/0!</v>
      </c>
      <c r="Y4" s="86" t="e">
        <f aca="true" t="shared" si="8" ref="Y4:Y12">X4/C4</f>
        <v>#DIV/0!</v>
      </c>
      <c r="AA4" s="86" t="e">
        <f aca="true" t="shared" si="9" ref="AA4:AA12">Z4/C4</f>
        <v>#DIV/0!</v>
      </c>
    </row>
    <row r="5" spans="1:27" s="86" customFormat="1" ht="36" customHeight="1">
      <c r="A5" s="99"/>
      <c r="B5" s="85" t="s">
        <v>15</v>
      </c>
      <c r="E5" s="86" t="e">
        <f t="shared" si="0"/>
        <v>#DIV/0!</v>
      </c>
      <c r="G5" s="86" t="e">
        <f t="shared" si="1"/>
        <v>#DIV/0!</v>
      </c>
      <c r="I5" s="86" t="e">
        <f t="shared" si="2"/>
        <v>#DIV/0!</v>
      </c>
      <c r="K5" s="86" t="e">
        <f t="shared" si="3"/>
        <v>#DIV/0!</v>
      </c>
      <c r="M5" s="86" t="e">
        <f t="shared" si="4"/>
        <v>#DIV/0!</v>
      </c>
      <c r="R5" s="86" t="e">
        <f t="shared" si="5"/>
        <v>#DIV/0!</v>
      </c>
      <c r="S5" s="86" t="e">
        <f t="shared" si="6"/>
        <v>#DIV/0!</v>
      </c>
      <c r="W5" s="86" t="e">
        <f t="shared" si="7"/>
        <v>#DIV/0!</v>
      </c>
      <c r="Y5" s="86" t="e">
        <f t="shared" si="8"/>
        <v>#DIV/0!</v>
      </c>
      <c r="AA5" s="86" t="e">
        <f t="shared" si="9"/>
        <v>#DIV/0!</v>
      </c>
    </row>
    <row r="6" spans="1:27" s="86" customFormat="1" ht="36" customHeight="1">
      <c r="A6" s="99"/>
      <c r="B6" s="85" t="s">
        <v>14</v>
      </c>
      <c r="E6" s="86" t="e">
        <f t="shared" si="0"/>
        <v>#DIV/0!</v>
      </c>
      <c r="G6" s="86" t="e">
        <f t="shared" si="1"/>
        <v>#DIV/0!</v>
      </c>
      <c r="I6" s="86" t="e">
        <f t="shared" si="2"/>
        <v>#DIV/0!</v>
      </c>
      <c r="K6" s="86" t="e">
        <f t="shared" si="3"/>
        <v>#DIV/0!</v>
      </c>
      <c r="M6" s="86" t="e">
        <f t="shared" si="4"/>
        <v>#DIV/0!</v>
      </c>
      <c r="R6" s="86" t="e">
        <f t="shared" si="5"/>
        <v>#DIV/0!</v>
      </c>
      <c r="S6" s="86" t="e">
        <f t="shared" si="6"/>
        <v>#DIV/0!</v>
      </c>
      <c r="W6" s="86" t="e">
        <f t="shared" si="7"/>
        <v>#DIV/0!</v>
      </c>
      <c r="Y6" s="86" t="e">
        <f t="shared" si="8"/>
        <v>#DIV/0!</v>
      </c>
      <c r="AA6" s="86" t="e">
        <f t="shared" si="9"/>
        <v>#DIV/0!</v>
      </c>
    </row>
    <row r="7" spans="1:27" s="86" customFormat="1" ht="36" customHeight="1">
      <c r="A7" s="99"/>
      <c r="B7" s="85" t="s">
        <v>13</v>
      </c>
      <c r="E7" s="86" t="e">
        <f t="shared" si="0"/>
        <v>#DIV/0!</v>
      </c>
      <c r="G7" s="86" t="e">
        <f t="shared" si="1"/>
        <v>#DIV/0!</v>
      </c>
      <c r="I7" s="86" t="e">
        <f t="shared" si="2"/>
        <v>#DIV/0!</v>
      </c>
      <c r="K7" s="86" t="e">
        <f t="shared" si="3"/>
        <v>#DIV/0!</v>
      </c>
      <c r="M7" s="86" t="e">
        <f t="shared" si="4"/>
        <v>#DIV/0!</v>
      </c>
      <c r="R7" s="86" t="e">
        <f t="shared" si="5"/>
        <v>#DIV/0!</v>
      </c>
      <c r="S7" s="86" t="e">
        <f t="shared" si="6"/>
        <v>#DIV/0!</v>
      </c>
      <c r="W7" s="86" t="e">
        <f t="shared" si="7"/>
        <v>#DIV/0!</v>
      </c>
      <c r="Y7" s="86" t="e">
        <f t="shared" si="8"/>
        <v>#DIV/0!</v>
      </c>
      <c r="AA7" s="86" t="e">
        <f t="shared" si="9"/>
        <v>#DIV/0!</v>
      </c>
    </row>
    <row r="8" spans="1:27" s="86" customFormat="1" ht="36" customHeight="1">
      <c r="A8" s="99"/>
      <c r="B8" s="85" t="s">
        <v>12</v>
      </c>
      <c r="E8" s="86" t="e">
        <f t="shared" si="0"/>
        <v>#DIV/0!</v>
      </c>
      <c r="G8" s="86" t="e">
        <f t="shared" si="1"/>
        <v>#DIV/0!</v>
      </c>
      <c r="I8" s="86" t="e">
        <f t="shared" si="2"/>
        <v>#DIV/0!</v>
      </c>
      <c r="K8" s="86" t="e">
        <f t="shared" si="3"/>
        <v>#DIV/0!</v>
      </c>
      <c r="M8" s="86" t="e">
        <f t="shared" si="4"/>
        <v>#DIV/0!</v>
      </c>
      <c r="R8" s="86" t="e">
        <f t="shared" si="5"/>
        <v>#DIV/0!</v>
      </c>
      <c r="S8" s="86" t="e">
        <f t="shared" si="6"/>
        <v>#DIV/0!</v>
      </c>
      <c r="W8" s="86" t="e">
        <f t="shared" si="7"/>
        <v>#DIV/0!</v>
      </c>
      <c r="Y8" s="86" t="e">
        <f t="shared" si="8"/>
        <v>#DIV/0!</v>
      </c>
      <c r="AA8" s="86" t="e">
        <f t="shared" si="9"/>
        <v>#DIV/0!</v>
      </c>
    </row>
    <row r="9" spans="1:27" s="86" customFormat="1" ht="36" customHeight="1">
      <c r="A9" s="99"/>
      <c r="B9" s="85" t="s">
        <v>11</v>
      </c>
      <c r="E9" s="86" t="e">
        <f t="shared" si="0"/>
        <v>#DIV/0!</v>
      </c>
      <c r="G9" s="86" t="e">
        <f t="shared" si="1"/>
        <v>#DIV/0!</v>
      </c>
      <c r="I9" s="86" t="e">
        <f t="shared" si="2"/>
        <v>#DIV/0!</v>
      </c>
      <c r="K9" s="86" t="e">
        <f t="shared" si="3"/>
        <v>#DIV/0!</v>
      </c>
      <c r="M9" s="86" t="e">
        <f t="shared" si="4"/>
        <v>#DIV/0!</v>
      </c>
      <c r="R9" s="86" t="e">
        <f t="shared" si="5"/>
        <v>#DIV/0!</v>
      </c>
      <c r="S9" s="86" t="e">
        <f t="shared" si="6"/>
        <v>#DIV/0!</v>
      </c>
      <c r="W9" s="86" t="e">
        <f t="shared" si="7"/>
        <v>#DIV/0!</v>
      </c>
      <c r="Y9" s="86" t="e">
        <f t="shared" si="8"/>
        <v>#DIV/0!</v>
      </c>
      <c r="AA9" s="86" t="e">
        <f t="shared" si="9"/>
        <v>#DIV/0!</v>
      </c>
    </row>
    <row r="10" spans="1:27" s="86" customFormat="1" ht="36" customHeight="1">
      <c r="A10" s="99"/>
      <c r="B10" s="85" t="s">
        <v>10</v>
      </c>
      <c r="E10" s="86" t="e">
        <f t="shared" si="0"/>
        <v>#DIV/0!</v>
      </c>
      <c r="G10" s="86" t="e">
        <f t="shared" si="1"/>
        <v>#DIV/0!</v>
      </c>
      <c r="I10" s="86" t="e">
        <f t="shared" si="2"/>
        <v>#DIV/0!</v>
      </c>
      <c r="K10" s="86" t="e">
        <f t="shared" si="3"/>
        <v>#DIV/0!</v>
      </c>
      <c r="M10" s="86" t="e">
        <f t="shared" si="4"/>
        <v>#DIV/0!</v>
      </c>
      <c r="R10" s="86" t="e">
        <f t="shared" si="5"/>
        <v>#DIV/0!</v>
      </c>
      <c r="S10" s="86" t="e">
        <f t="shared" si="6"/>
        <v>#DIV/0!</v>
      </c>
      <c r="W10" s="86" t="e">
        <f t="shared" si="7"/>
        <v>#DIV/0!</v>
      </c>
      <c r="Y10" s="86" t="e">
        <f t="shared" si="8"/>
        <v>#DIV/0!</v>
      </c>
      <c r="AA10" s="86" t="e">
        <f t="shared" si="9"/>
        <v>#DIV/0!</v>
      </c>
    </row>
    <row r="11" spans="1:27" s="86" customFormat="1" ht="36" customHeight="1">
      <c r="A11" s="99"/>
      <c r="B11" s="85" t="s">
        <v>42</v>
      </c>
      <c r="E11" s="86" t="e">
        <f t="shared" si="0"/>
        <v>#DIV/0!</v>
      </c>
      <c r="G11" s="86" t="e">
        <f t="shared" si="1"/>
        <v>#DIV/0!</v>
      </c>
      <c r="I11" s="86" t="e">
        <f t="shared" si="2"/>
        <v>#DIV/0!</v>
      </c>
      <c r="K11" s="86" t="e">
        <f t="shared" si="3"/>
        <v>#DIV/0!</v>
      </c>
      <c r="M11" s="86" t="e">
        <f t="shared" si="4"/>
        <v>#DIV/0!</v>
      </c>
      <c r="R11" s="86" t="e">
        <f t="shared" si="5"/>
        <v>#DIV/0!</v>
      </c>
      <c r="S11" s="86" t="e">
        <f t="shared" si="6"/>
        <v>#DIV/0!</v>
      </c>
      <c r="W11" s="86" t="e">
        <f t="shared" si="7"/>
        <v>#DIV/0!</v>
      </c>
      <c r="Y11" s="86" t="e">
        <f t="shared" si="8"/>
        <v>#DIV/0!</v>
      </c>
      <c r="AA11" s="86" t="e">
        <f t="shared" si="9"/>
        <v>#DIV/0!</v>
      </c>
    </row>
    <row r="12" spans="1:27" s="86" customFormat="1" ht="36" customHeight="1">
      <c r="A12" s="99"/>
      <c r="B12" s="85" t="s">
        <v>9</v>
      </c>
      <c r="E12" s="86" t="e">
        <f t="shared" si="0"/>
        <v>#DIV/0!</v>
      </c>
      <c r="G12" s="86" t="e">
        <f t="shared" si="1"/>
        <v>#DIV/0!</v>
      </c>
      <c r="I12" s="86" t="e">
        <f t="shared" si="2"/>
        <v>#DIV/0!</v>
      </c>
      <c r="K12" s="86" t="e">
        <f t="shared" si="3"/>
        <v>#DIV/0!</v>
      </c>
      <c r="M12" s="86" t="e">
        <f t="shared" si="4"/>
        <v>#DIV/0!</v>
      </c>
      <c r="R12" s="86" t="e">
        <f t="shared" si="5"/>
        <v>#DIV/0!</v>
      </c>
      <c r="S12" s="86" t="e">
        <f t="shared" si="6"/>
        <v>#DIV/0!</v>
      </c>
      <c r="W12" s="86" t="e">
        <f t="shared" si="7"/>
        <v>#DIV/0!</v>
      </c>
      <c r="Y12" s="86" t="e">
        <f t="shared" si="8"/>
        <v>#DIV/0!</v>
      </c>
      <c r="AA12" s="86" t="e">
        <f t="shared" si="9"/>
        <v>#DIV/0!</v>
      </c>
    </row>
    <row r="13" spans="1:27" s="86" customFormat="1" ht="36" customHeight="1">
      <c r="A13" s="99"/>
      <c r="B13" s="9" t="s">
        <v>6</v>
      </c>
      <c r="C13" s="86">
        <f>SUM(C4:C12)</f>
        <v>0</v>
      </c>
      <c r="D13" s="86">
        <f>SUM(D4:D12)</f>
        <v>0</v>
      </c>
      <c r="E13" s="86" t="e">
        <f t="shared" si="0"/>
        <v>#DIV/0!</v>
      </c>
      <c r="F13" s="86">
        <f>SUM(F4:F12)</f>
        <v>0</v>
      </c>
      <c r="G13" s="86" t="e">
        <f t="shared" si="1"/>
        <v>#DIV/0!</v>
      </c>
      <c r="H13" s="86">
        <f>SUM(H4:H12)</f>
        <v>0</v>
      </c>
      <c r="I13" s="86" t="e">
        <f t="shared" si="2"/>
        <v>#DIV/0!</v>
      </c>
      <c r="J13" s="86">
        <f>SUM(J4:J12)</f>
        <v>0</v>
      </c>
      <c r="K13" s="86" t="e">
        <f t="shared" si="3"/>
        <v>#DIV/0!</v>
      </c>
      <c r="L13" s="86">
        <f>SUM(L4:L12)</f>
        <v>0</v>
      </c>
      <c r="M13" s="86" t="e">
        <f t="shared" si="4"/>
        <v>#DIV/0!</v>
      </c>
      <c r="N13" s="86" t="s">
        <v>3</v>
      </c>
      <c r="O13" s="86" t="s">
        <v>3</v>
      </c>
      <c r="P13" s="86" t="s">
        <v>3</v>
      </c>
      <c r="Q13" s="86" t="s">
        <v>3</v>
      </c>
      <c r="R13" s="86" t="e">
        <f t="shared" si="5"/>
        <v>#DIV/0!</v>
      </c>
      <c r="S13" s="86" t="e">
        <f t="shared" si="6"/>
        <v>#DIV/0!</v>
      </c>
      <c r="V13" s="86">
        <f>V4+V5+V6+V7+V8+V9+V10+V11+V12</f>
        <v>0</v>
      </c>
      <c r="W13" s="86" t="e">
        <f>V13/C13</f>
        <v>#DIV/0!</v>
      </c>
      <c r="X13" s="86">
        <f>X4+X5+X6+X7+X8+X9+X10+X11+X12</f>
        <v>0</v>
      </c>
      <c r="Y13" s="86" t="e">
        <f>X13/C13</f>
        <v>#DIV/0!</v>
      </c>
      <c r="Z13" s="86">
        <f>Z4+Z5+Z6+Z7+Z8+Z9+Z10+Z11+Z12</f>
        <v>0</v>
      </c>
      <c r="AA13" s="86" t="e">
        <f>Z13/C13</f>
        <v>#DIV/0!</v>
      </c>
    </row>
    <row r="14" spans="1:2" s="86" customFormat="1" ht="36" customHeight="1">
      <c r="A14" s="99"/>
      <c r="B14" s="9" t="s">
        <v>5</v>
      </c>
    </row>
    <row r="15" spans="1:2" s="86" customFormat="1" ht="36" customHeight="1">
      <c r="A15" s="99"/>
      <c r="B15" s="9" t="s">
        <v>0</v>
      </c>
    </row>
    <row r="16" s="86" customFormat="1" ht="48.75" customHeight="1">
      <c r="A16" s="89"/>
    </row>
    <row r="17" spans="1:27" s="47" customFormat="1" ht="30" customHeight="1">
      <c r="A17" s="101" t="s">
        <v>162</v>
      </c>
      <c r="B17" s="46" t="s">
        <v>7</v>
      </c>
      <c r="C17" s="58">
        <v>61</v>
      </c>
      <c r="D17" s="58">
        <v>52</v>
      </c>
      <c r="E17" s="57">
        <v>0.8524590163934426</v>
      </c>
      <c r="F17" s="58">
        <v>0</v>
      </c>
      <c r="G17" s="57">
        <v>0</v>
      </c>
      <c r="H17" s="58">
        <v>5</v>
      </c>
      <c r="I17" s="57">
        <v>0.09615384615384616</v>
      </c>
      <c r="J17" s="58">
        <v>39</v>
      </c>
      <c r="K17" s="57">
        <v>0.75</v>
      </c>
      <c r="L17" s="58">
        <v>8</v>
      </c>
      <c r="M17" s="57">
        <v>0.15384615384615385</v>
      </c>
      <c r="N17" s="58">
        <v>0</v>
      </c>
      <c r="O17" s="57">
        <v>0</v>
      </c>
      <c r="P17" s="58">
        <v>7</v>
      </c>
      <c r="Q17" s="11">
        <v>0.1346153846153846</v>
      </c>
      <c r="R17" s="11">
        <v>1</v>
      </c>
      <c r="S17" s="11">
        <v>0.9038461538461539</v>
      </c>
      <c r="T17" s="58">
        <v>28.7</v>
      </c>
      <c r="U17" s="58">
        <v>4</v>
      </c>
      <c r="V17" s="58">
        <v>5</v>
      </c>
      <c r="W17" s="10">
        <v>0.09615384615384616</v>
      </c>
      <c r="X17" s="58">
        <v>36</v>
      </c>
      <c r="Y17" s="53">
        <v>0.6923076923076923</v>
      </c>
      <c r="Z17" s="58">
        <v>11</v>
      </c>
      <c r="AA17" s="53">
        <v>0.21153846153846154</v>
      </c>
    </row>
    <row r="18" spans="1:27" s="47" customFormat="1" ht="30">
      <c r="A18" s="101"/>
      <c r="B18" s="46" t="s">
        <v>15</v>
      </c>
      <c r="C18" s="56">
        <v>56</v>
      </c>
      <c r="D18" s="56">
        <v>51</v>
      </c>
      <c r="E18" s="57">
        <v>0.9107142857142857</v>
      </c>
      <c r="F18" s="56">
        <v>0</v>
      </c>
      <c r="G18" s="57">
        <v>0</v>
      </c>
      <c r="H18" s="56">
        <v>24</v>
      </c>
      <c r="I18" s="57">
        <v>0.47058823529411764</v>
      </c>
      <c r="J18" s="56">
        <v>22</v>
      </c>
      <c r="K18" s="57">
        <v>0.43137254901960786</v>
      </c>
      <c r="L18" s="56">
        <v>5</v>
      </c>
      <c r="M18" s="57">
        <v>0.09803921568627451</v>
      </c>
      <c r="N18" s="56">
        <v>4</v>
      </c>
      <c r="O18" s="10">
        <v>0.0784313725490196</v>
      </c>
      <c r="P18" s="56">
        <v>4</v>
      </c>
      <c r="Q18" s="57">
        <v>0.0784313725490196</v>
      </c>
      <c r="R18" s="11">
        <v>1</v>
      </c>
      <c r="S18" s="10">
        <v>0.5294117647058824</v>
      </c>
      <c r="T18" s="56">
        <v>25.1</v>
      </c>
      <c r="U18" s="54">
        <v>3.62</v>
      </c>
      <c r="V18" s="54">
        <v>1</v>
      </c>
      <c r="W18" s="55">
        <v>0.0196078431372549</v>
      </c>
      <c r="X18" s="54">
        <v>48</v>
      </c>
      <c r="Y18" s="11">
        <v>0.9411764705882353</v>
      </c>
      <c r="Z18" s="54">
        <v>2</v>
      </c>
      <c r="AA18" s="55">
        <v>0.0392156862745098</v>
      </c>
    </row>
    <row r="19" spans="1:27" s="47" customFormat="1" ht="30">
      <c r="A19" s="101"/>
      <c r="B19" s="46" t="s">
        <v>14</v>
      </c>
      <c r="C19" s="58">
        <v>95</v>
      </c>
      <c r="D19" s="58">
        <v>91</v>
      </c>
      <c r="E19" s="59">
        <v>0.9579</v>
      </c>
      <c r="F19" s="58">
        <v>0</v>
      </c>
      <c r="G19" s="60">
        <v>0</v>
      </c>
      <c r="H19" s="58">
        <v>20</v>
      </c>
      <c r="I19" s="59">
        <v>0.9198</v>
      </c>
      <c r="J19" s="58">
        <v>53</v>
      </c>
      <c r="K19" s="59">
        <v>0.5824</v>
      </c>
      <c r="L19" s="58">
        <v>18</v>
      </c>
      <c r="M19" s="59">
        <v>0.1978</v>
      </c>
      <c r="N19" s="58">
        <v>0</v>
      </c>
      <c r="O19" s="60">
        <v>0</v>
      </c>
      <c r="P19" s="58">
        <v>17</v>
      </c>
      <c r="Q19" s="11">
        <v>0.1868</v>
      </c>
      <c r="R19" s="80">
        <v>1</v>
      </c>
      <c r="S19" s="59">
        <v>0.7802</v>
      </c>
      <c r="T19" s="58">
        <v>28.26</v>
      </c>
      <c r="U19" s="58">
        <v>3.98</v>
      </c>
      <c r="V19" s="58">
        <v>12</v>
      </c>
      <c r="W19" s="10">
        <v>0.1319</v>
      </c>
      <c r="X19" s="58">
        <v>54</v>
      </c>
      <c r="Y19" s="59">
        <v>0.5934</v>
      </c>
      <c r="Z19" s="58">
        <v>25</v>
      </c>
      <c r="AA19" s="59">
        <v>0.2747</v>
      </c>
    </row>
    <row r="20" spans="1:27" s="47" customFormat="1" ht="30">
      <c r="A20" s="101"/>
      <c r="B20" s="46" t="s">
        <v>13</v>
      </c>
      <c r="C20" s="58">
        <v>85</v>
      </c>
      <c r="D20" s="58">
        <v>79</v>
      </c>
      <c r="E20" s="59">
        <v>0.9294</v>
      </c>
      <c r="F20" s="58">
        <v>0</v>
      </c>
      <c r="G20" s="58">
        <v>0</v>
      </c>
      <c r="H20" s="58">
        <v>16</v>
      </c>
      <c r="I20" s="59">
        <v>0.2025</v>
      </c>
      <c r="J20" s="58">
        <v>56</v>
      </c>
      <c r="K20" s="59">
        <v>0.7088</v>
      </c>
      <c r="L20" s="58">
        <v>7</v>
      </c>
      <c r="M20" s="59">
        <v>0.0886</v>
      </c>
      <c r="N20" s="58">
        <v>2</v>
      </c>
      <c r="O20" s="59">
        <v>0.0253</v>
      </c>
      <c r="P20" s="58">
        <v>2</v>
      </c>
      <c r="Q20" s="59">
        <v>0.0253</v>
      </c>
      <c r="R20" s="80">
        <v>1</v>
      </c>
      <c r="S20" s="59">
        <v>0.7974</v>
      </c>
      <c r="T20" s="58">
        <v>27.08</v>
      </c>
      <c r="U20" s="58">
        <v>3.88</v>
      </c>
      <c r="V20" s="58">
        <v>6</v>
      </c>
      <c r="W20" s="59">
        <v>0.0759</v>
      </c>
      <c r="X20" s="58">
        <v>46</v>
      </c>
      <c r="Y20" s="59">
        <v>0.5822</v>
      </c>
      <c r="Z20" s="58">
        <v>27</v>
      </c>
      <c r="AA20" s="10">
        <v>0.3417</v>
      </c>
    </row>
    <row r="21" spans="1:27" s="47" customFormat="1" ht="30">
      <c r="A21" s="101"/>
      <c r="B21" s="46" t="s">
        <v>12</v>
      </c>
      <c r="C21" s="58">
        <v>5</v>
      </c>
      <c r="D21" s="58">
        <v>5</v>
      </c>
      <c r="E21" s="60">
        <v>1</v>
      </c>
      <c r="F21" s="58">
        <v>0</v>
      </c>
      <c r="G21" s="58">
        <v>0</v>
      </c>
      <c r="H21" s="58">
        <v>1</v>
      </c>
      <c r="I21" s="60">
        <v>0.2</v>
      </c>
      <c r="J21" s="58">
        <v>4</v>
      </c>
      <c r="K21" s="60">
        <v>0.8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80">
        <v>1</v>
      </c>
      <c r="S21" s="60">
        <v>0.8</v>
      </c>
      <c r="T21" s="58">
        <v>26.8</v>
      </c>
      <c r="U21" s="58">
        <v>3.8</v>
      </c>
      <c r="V21" s="58">
        <v>0</v>
      </c>
      <c r="W21" s="58">
        <v>0</v>
      </c>
      <c r="X21" s="58">
        <v>4</v>
      </c>
      <c r="Y21" s="80">
        <v>0.8</v>
      </c>
      <c r="Z21" s="58">
        <v>1</v>
      </c>
      <c r="AA21" s="60">
        <v>0.2</v>
      </c>
    </row>
    <row r="22" spans="1:27" s="47" customFormat="1" ht="30">
      <c r="A22" s="101"/>
      <c r="B22" s="46" t="s">
        <v>11</v>
      </c>
      <c r="C22" s="58">
        <v>6</v>
      </c>
      <c r="D22" s="58">
        <v>5</v>
      </c>
      <c r="E22" s="60">
        <v>0.83</v>
      </c>
      <c r="F22" s="58">
        <v>0</v>
      </c>
      <c r="G22" s="58">
        <v>0</v>
      </c>
      <c r="H22" s="58">
        <v>0</v>
      </c>
      <c r="I22" s="58">
        <v>0</v>
      </c>
      <c r="J22" s="58">
        <v>3</v>
      </c>
      <c r="K22" s="58">
        <v>3</v>
      </c>
      <c r="L22" s="58">
        <v>2</v>
      </c>
      <c r="M22" s="58">
        <v>2</v>
      </c>
      <c r="N22" s="58">
        <v>0</v>
      </c>
      <c r="O22" s="58">
        <v>0</v>
      </c>
      <c r="P22" s="58">
        <v>0</v>
      </c>
      <c r="Q22" s="58">
        <v>0</v>
      </c>
      <c r="R22" s="80">
        <v>1</v>
      </c>
      <c r="S22" s="12">
        <v>100</v>
      </c>
      <c r="T22" s="58">
        <v>30.2</v>
      </c>
      <c r="U22" s="58">
        <v>4.4</v>
      </c>
      <c r="V22" s="58">
        <v>0</v>
      </c>
      <c r="W22" s="58">
        <v>0</v>
      </c>
      <c r="X22" s="58">
        <v>3</v>
      </c>
      <c r="Y22" s="58">
        <v>60</v>
      </c>
      <c r="Z22" s="58">
        <v>2</v>
      </c>
      <c r="AA22" s="22">
        <v>40</v>
      </c>
    </row>
    <row r="23" spans="1:27" s="47" customFormat="1" ht="30">
      <c r="A23" s="101"/>
      <c r="B23" s="46" t="s">
        <v>10</v>
      </c>
      <c r="C23" s="58">
        <v>3</v>
      </c>
      <c r="D23" s="58">
        <v>3</v>
      </c>
      <c r="E23" s="60">
        <v>1</v>
      </c>
      <c r="F23" s="58">
        <v>0</v>
      </c>
      <c r="G23" s="60">
        <v>0</v>
      </c>
      <c r="H23" s="58">
        <v>2</v>
      </c>
      <c r="I23" s="60">
        <v>0.67</v>
      </c>
      <c r="J23" s="58">
        <v>0</v>
      </c>
      <c r="K23" s="60">
        <v>0</v>
      </c>
      <c r="L23" s="58">
        <v>1</v>
      </c>
      <c r="M23" s="60">
        <v>0.33</v>
      </c>
      <c r="N23" s="58">
        <v>0</v>
      </c>
      <c r="O23" s="58">
        <v>0</v>
      </c>
      <c r="P23" s="58">
        <v>0</v>
      </c>
      <c r="Q23" s="58">
        <v>0</v>
      </c>
      <c r="R23" s="80">
        <v>1</v>
      </c>
      <c r="S23" s="81">
        <v>0.33</v>
      </c>
      <c r="T23" s="58">
        <v>24</v>
      </c>
      <c r="U23" s="58">
        <v>3.7</v>
      </c>
      <c r="V23" s="58">
        <v>0</v>
      </c>
      <c r="W23" s="60">
        <v>0</v>
      </c>
      <c r="X23" s="58">
        <v>0</v>
      </c>
      <c r="Y23" s="80">
        <v>1</v>
      </c>
      <c r="Z23" s="58">
        <v>0</v>
      </c>
      <c r="AA23" s="58" t="s">
        <v>186</v>
      </c>
    </row>
    <row r="24" spans="1:27" s="47" customFormat="1" ht="45">
      <c r="A24" s="101"/>
      <c r="B24" s="46" t="s">
        <v>42</v>
      </c>
      <c r="C24" s="58">
        <v>10</v>
      </c>
      <c r="D24" s="58">
        <v>10</v>
      </c>
      <c r="E24" s="60">
        <v>1</v>
      </c>
      <c r="F24" s="58">
        <v>0</v>
      </c>
      <c r="G24" s="58">
        <v>0</v>
      </c>
      <c r="H24" s="58">
        <v>2</v>
      </c>
      <c r="I24" s="61">
        <v>0.2</v>
      </c>
      <c r="J24" s="58">
        <v>6</v>
      </c>
      <c r="K24" s="61">
        <v>0.6</v>
      </c>
      <c r="L24" s="58">
        <v>2</v>
      </c>
      <c r="M24" s="61">
        <v>0.2</v>
      </c>
      <c r="N24" s="58">
        <v>0</v>
      </c>
      <c r="O24" s="58">
        <v>0</v>
      </c>
      <c r="P24" s="58">
        <v>0</v>
      </c>
      <c r="Q24" s="58">
        <v>0</v>
      </c>
      <c r="R24" s="80">
        <v>1</v>
      </c>
      <c r="S24" s="61">
        <v>0.8</v>
      </c>
      <c r="T24" s="58">
        <v>26.6</v>
      </c>
      <c r="U24" s="58">
        <v>4</v>
      </c>
      <c r="V24" s="58">
        <v>0</v>
      </c>
      <c r="W24" s="58">
        <v>0</v>
      </c>
      <c r="X24" s="58">
        <v>8</v>
      </c>
      <c r="Y24" s="82">
        <v>0.8</v>
      </c>
      <c r="Z24" s="58">
        <v>2</v>
      </c>
      <c r="AA24" s="61">
        <v>0.2</v>
      </c>
    </row>
    <row r="25" spans="1:27" s="47" customFormat="1" ht="30">
      <c r="A25" s="101"/>
      <c r="B25" s="46" t="s">
        <v>9</v>
      </c>
      <c r="C25" s="56">
        <v>11</v>
      </c>
      <c r="D25" s="56">
        <v>9</v>
      </c>
      <c r="E25" s="62">
        <v>0.818</v>
      </c>
      <c r="F25" s="56">
        <v>0</v>
      </c>
      <c r="G25" s="56">
        <v>0</v>
      </c>
      <c r="H25" s="56">
        <v>0</v>
      </c>
      <c r="I25" s="56">
        <v>0</v>
      </c>
      <c r="J25" s="56">
        <v>7</v>
      </c>
      <c r="K25" s="57">
        <v>0.778</v>
      </c>
      <c r="L25" s="56">
        <v>2</v>
      </c>
      <c r="M25" s="57">
        <v>0.222</v>
      </c>
      <c r="N25" s="56">
        <v>0</v>
      </c>
      <c r="O25" s="56">
        <v>0</v>
      </c>
      <c r="P25" s="56">
        <v>2</v>
      </c>
      <c r="Q25" s="11">
        <v>0.222</v>
      </c>
      <c r="R25" s="80">
        <v>1</v>
      </c>
      <c r="S25" s="80">
        <v>1</v>
      </c>
      <c r="T25" s="57">
        <v>0.268</v>
      </c>
      <c r="U25" s="57">
        <v>0.0422</v>
      </c>
      <c r="V25" s="56">
        <v>0</v>
      </c>
      <c r="W25" s="56">
        <v>0</v>
      </c>
      <c r="X25" s="56">
        <v>5</v>
      </c>
      <c r="Y25" s="62">
        <v>0.56</v>
      </c>
      <c r="Z25" s="56">
        <v>4</v>
      </c>
      <c r="AA25" s="81">
        <v>0.44</v>
      </c>
    </row>
    <row r="26" spans="1:27" s="47" customFormat="1" ht="18.75">
      <c r="A26" s="101"/>
      <c r="B26" s="9" t="s">
        <v>6</v>
      </c>
      <c r="C26" s="58">
        <v>332</v>
      </c>
      <c r="D26" s="58">
        <v>305</v>
      </c>
      <c r="E26" s="60">
        <v>0.91</v>
      </c>
      <c r="F26" s="58">
        <v>0</v>
      </c>
      <c r="G26" s="58">
        <v>0</v>
      </c>
      <c r="H26" s="58">
        <v>70</v>
      </c>
      <c r="I26" s="60">
        <v>0.23</v>
      </c>
      <c r="J26" s="58">
        <v>190</v>
      </c>
      <c r="K26" s="59">
        <v>0.623</v>
      </c>
      <c r="L26" s="58">
        <v>45</v>
      </c>
      <c r="M26" s="59">
        <v>0.148</v>
      </c>
      <c r="N26" s="58">
        <v>6</v>
      </c>
      <c r="O26" s="59">
        <v>0.018</v>
      </c>
      <c r="P26" s="58">
        <v>32</v>
      </c>
      <c r="Q26" s="59">
        <v>0.096</v>
      </c>
      <c r="R26" s="60">
        <v>1</v>
      </c>
      <c r="S26" s="60">
        <v>0.77</v>
      </c>
      <c r="T26" s="58">
        <v>27.06</v>
      </c>
      <c r="U26" s="58">
        <v>3.96</v>
      </c>
      <c r="V26" s="58">
        <v>24</v>
      </c>
      <c r="W26" s="60">
        <v>0.08</v>
      </c>
      <c r="X26" s="58">
        <v>206</v>
      </c>
      <c r="Y26" s="60">
        <v>0.68</v>
      </c>
      <c r="Z26" s="58">
        <v>75</v>
      </c>
      <c r="AA26" s="60">
        <v>0.25</v>
      </c>
    </row>
    <row r="27" spans="1:19" s="47" customFormat="1" ht="30">
      <c r="A27" s="101"/>
      <c r="B27" s="9" t="s">
        <v>5</v>
      </c>
      <c r="D27" s="58">
        <v>14546</v>
      </c>
      <c r="G27" s="59">
        <v>0.025</v>
      </c>
      <c r="I27" s="59">
        <v>0.265</v>
      </c>
      <c r="K27" s="59">
        <v>0.535</v>
      </c>
      <c r="M27" s="59">
        <v>0.175</v>
      </c>
      <c r="R27" s="59">
        <v>0.975</v>
      </c>
      <c r="S27" s="60">
        <v>0.71</v>
      </c>
    </row>
    <row r="28" spans="1:19" s="47" customFormat="1" ht="18.75">
      <c r="A28" s="101"/>
      <c r="B28" s="9" t="s">
        <v>0</v>
      </c>
      <c r="D28" s="58">
        <v>1536144</v>
      </c>
      <c r="G28" s="59">
        <v>0.046</v>
      </c>
      <c r="I28" s="59">
        <v>0.258</v>
      </c>
      <c r="K28" s="59">
        <v>0.469</v>
      </c>
      <c r="M28" s="59">
        <v>0.227</v>
      </c>
      <c r="R28" s="59">
        <v>0.954</v>
      </c>
      <c r="S28" s="59">
        <v>0.696</v>
      </c>
    </row>
    <row r="29" spans="1:27" ht="30">
      <c r="A29" s="99" t="s">
        <v>161</v>
      </c>
      <c r="B29" s="5" t="s">
        <v>7</v>
      </c>
      <c r="C29" s="19">
        <v>81</v>
      </c>
      <c r="D29" s="19">
        <v>67</v>
      </c>
      <c r="E29" s="20">
        <f aca="true" t="shared" si="10" ref="E29:E54">D29/C29</f>
        <v>0.8271604938271605</v>
      </c>
      <c r="F29" s="19">
        <v>0</v>
      </c>
      <c r="G29" s="20">
        <f aca="true" t="shared" si="11" ref="G29:G52">F29/D29</f>
        <v>0</v>
      </c>
      <c r="H29" s="19">
        <v>13</v>
      </c>
      <c r="I29" s="20">
        <f aca="true" t="shared" si="12" ref="I29:I39">H29/D29</f>
        <v>0.19402985074626866</v>
      </c>
      <c r="J29" s="19">
        <v>38</v>
      </c>
      <c r="K29" s="20">
        <f aca="true" t="shared" si="13" ref="K29:K39">J29/D29</f>
        <v>0.5671641791044776</v>
      </c>
      <c r="L29" s="19">
        <v>16</v>
      </c>
      <c r="M29" s="20">
        <f aca="true" t="shared" si="14" ref="M29:M39">L29/D29</f>
        <v>0.23880597014925373</v>
      </c>
      <c r="N29" s="19">
        <v>1</v>
      </c>
      <c r="O29" s="20">
        <f aca="true" t="shared" si="15" ref="O29:O39">N29/D29</f>
        <v>0.014925373134328358</v>
      </c>
      <c r="P29" s="19">
        <v>8</v>
      </c>
      <c r="Q29" s="20">
        <f aca="true" t="shared" si="16" ref="Q29:Q39">P29/D29</f>
        <v>0.11940298507462686</v>
      </c>
      <c r="R29" s="11">
        <f>I29+K29+M29</f>
        <v>1</v>
      </c>
      <c r="S29" s="20">
        <f aca="true" t="shared" si="17" ref="S29:S34">K29+M29</f>
        <v>0.8059701492537313</v>
      </c>
      <c r="T29" s="19">
        <v>28.3</v>
      </c>
      <c r="U29" s="19">
        <v>4</v>
      </c>
      <c r="V29" s="19">
        <v>9</v>
      </c>
      <c r="W29" s="10">
        <f aca="true" t="shared" si="18" ref="W29:W39">V29/D29</f>
        <v>0.13432835820895522</v>
      </c>
      <c r="X29" s="19">
        <v>38</v>
      </c>
      <c r="Y29" s="20">
        <f aca="true" t="shared" si="19" ref="Y29:Y36">X29/D29</f>
        <v>0.5671641791044776</v>
      </c>
      <c r="Z29" s="19">
        <v>20</v>
      </c>
      <c r="AA29" s="20">
        <f aca="true" t="shared" si="20" ref="AA29:AA39">Z29/D29</f>
        <v>0.29850746268656714</v>
      </c>
    </row>
    <row r="30" spans="1:27" ht="30">
      <c r="A30" s="99"/>
      <c r="B30" s="5" t="s">
        <v>15</v>
      </c>
      <c r="C30" s="19">
        <v>51</v>
      </c>
      <c r="D30" s="19">
        <v>43</v>
      </c>
      <c r="E30" s="20">
        <f t="shared" si="10"/>
        <v>0.8431372549019608</v>
      </c>
      <c r="F30" s="19">
        <v>1</v>
      </c>
      <c r="G30" s="20">
        <f t="shared" si="11"/>
        <v>0.023255813953488372</v>
      </c>
      <c r="H30" s="19">
        <v>17</v>
      </c>
      <c r="I30" s="20">
        <f t="shared" si="12"/>
        <v>0.3953488372093023</v>
      </c>
      <c r="J30" s="19">
        <v>24</v>
      </c>
      <c r="K30" s="20">
        <f t="shared" si="13"/>
        <v>0.5581395348837209</v>
      </c>
      <c r="L30" s="22">
        <v>1</v>
      </c>
      <c r="M30" s="10">
        <f t="shared" si="14"/>
        <v>0.023255813953488372</v>
      </c>
      <c r="N30" s="19">
        <v>2</v>
      </c>
      <c r="O30" s="20">
        <f t="shared" si="15"/>
        <v>0.046511627906976744</v>
      </c>
      <c r="P30" s="19">
        <v>1</v>
      </c>
      <c r="Q30" s="20">
        <f t="shared" si="16"/>
        <v>0.023255813953488372</v>
      </c>
      <c r="R30" s="11">
        <f>I30+K30+M30</f>
        <v>0.9767441860465116</v>
      </c>
      <c r="S30" s="10">
        <f t="shared" si="17"/>
        <v>0.5813953488372093</v>
      </c>
      <c r="T30" s="19">
        <v>23.76</v>
      </c>
      <c r="U30" s="19">
        <v>3.6</v>
      </c>
      <c r="V30" s="19">
        <v>3</v>
      </c>
      <c r="W30" s="20">
        <f t="shared" si="18"/>
        <v>0.06976744186046512</v>
      </c>
      <c r="X30" s="19">
        <v>37</v>
      </c>
      <c r="Y30" s="11">
        <f t="shared" si="19"/>
        <v>0.8604651162790697</v>
      </c>
      <c r="Z30" s="19">
        <v>3</v>
      </c>
      <c r="AA30" s="20">
        <f t="shared" si="20"/>
        <v>0.06976744186046512</v>
      </c>
    </row>
    <row r="31" spans="1:27" ht="30">
      <c r="A31" s="99"/>
      <c r="B31" s="5" t="s">
        <v>14</v>
      </c>
      <c r="C31" s="19">
        <v>98</v>
      </c>
      <c r="D31" s="19">
        <v>95</v>
      </c>
      <c r="E31" s="20">
        <f t="shared" si="10"/>
        <v>0.9693877551020408</v>
      </c>
      <c r="F31" s="19">
        <v>0</v>
      </c>
      <c r="G31" s="20">
        <f t="shared" si="11"/>
        <v>0</v>
      </c>
      <c r="H31" s="19">
        <v>12</v>
      </c>
      <c r="I31" s="20">
        <f t="shared" si="12"/>
        <v>0.12631578947368421</v>
      </c>
      <c r="J31" s="19">
        <v>55</v>
      </c>
      <c r="K31" s="20">
        <f t="shared" si="13"/>
        <v>0.5789473684210527</v>
      </c>
      <c r="L31" s="19">
        <v>28</v>
      </c>
      <c r="M31" s="20">
        <f t="shared" si="14"/>
        <v>0.29473684210526313</v>
      </c>
      <c r="N31" s="19">
        <v>0</v>
      </c>
      <c r="O31" s="20">
        <f t="shared" si="15"/>
        <v>0</v>
      </c>
      <c r="P31" s="19">
        <v>19</v>
      </c>
      <c r="Q31" s="20">
        <f t="shared" si="16"/>
        <v>0.2</v>
      </c>
      <c r="R31" s="11">
        <f>I31+K31+M31</f>
        <v>1</v>
      </c>
      <c r="S31" s="11">
        <f t="shared" si="17"/>
        <v>0.8736842105263158</v>
      </c>
      <c r="T31" s="19">
        <v>29.2</v>
      </c>
      <c r="U31" s="19">
        <v>4.2</v>
      </c>
      <c r="V31" s="19">
        <v>3</v>
      </c>
      <c r="W31" s="20">
        <f t="shared" si="18"/>
        <v>0.031578947368421054</v>
      </c>
      <c r="X31" s="19">
        <v>42</v>
      </c>
      <c r="Y31" s="20">
        <f t="shared" si="19"/>
        <v>0.4421052631578947</v>
      </c>
      <c r="Z31" s="22">
        <v>50</v>
      </c>
      <c r="AA31" s="20">
        <f t="shared" si="20"/>
        <v>0.5263157894736842</v>
      </c>
    </row>
    <row r="32" spans="1:27" ht="30">
      <c r="A32" s="99"/>
      <c r="B32" s="5" t="s">
        <v>13</v>
      </c>
      <c r="C32" s="19">
        <v>51</v>
      </c>
      <c r="D32" s="19">
        <v>48</v>
      </c>
      <c r="E32" s="20">
        <f t="shared" si="10"/>
        <v>0.9411764705882353</v>
      </c>
      <c r="F32" s="19">
        <v>0</v>
      </c>
      <c r="G32" s="20">
        <f t="shared" si="11"/>
        <v>0</v>
      </c>
      <c r="H32" s="19">
        <v>4</v>
      </c>
      <c r="I32" s="20">
        <f t="shared" si="12"/>
        <v>0.08333333333333333</v>
      </c>
      <c r="J32" s="19">
        <v>27</v>
      </c>
      <c r="K32" s="20">
        <f t="shared" si="13"/>
        <v>0.5625</v>
      </c>
      <c r="L32" s="19">
        <v>17</v>
      </c>
      <c r="M32" s="20">
        <f t="shared" si="14"/>
        <v>0.3541666666666667</v>
      </c>
      <c r="N32" s="19">
        <v>0</v>
      </c>
      <c r="O32" s="20">
        <f t="shared" si="15"/>
        <v>0</v>
      </c>
      <c r="P32" s="19">
        <v>16</v>
      </c>
      <c r="Q32" s="11">
        <f t="shared" si="16"/>
        <v>0.3333333333333333</v>
      </c>
      <c r="R32" s="11">
        <v>1</v>
      </c>
      <c r="S32" s="11">
        <f t="shared" si="17"/>
        <v>0.9166666666666667</v>
      </c>
      <c r="T32" s="12">
        <v>31</v>
      </c>
      <c r="U32" s="19">
        <v>4.3</v>
      </c>
      <c r="V32" s="19">
        <v>0</v>
      </c>
      <c r="W32" s="20">
        <f t="shared" si="18"/>
        <v>0</v>
      </c>
      <c r="X32" s="19">
        <v>26</v>
      </c>
      <c r="Y32" s="20">
        <f t="shared" si="19"/>
        <v>0.5416666666666666</v>
      </c>
      <c r="Z32" s="19">
        <v>22</v>
      </c>
      <c r="AA32" s="20">
        <f t="shared" si="20"/>
        <v>0.4583333333333333</v>
      </c>
    </row>
    <row r="33" spans="1:27" ht="30">
      <c r="A33" s="99"/>
      <c r="B33" s="5" t="s">
        <v>12</v>
      </c>
      <c r="C33" s="19">
        <v>11</v>
      </c>
      <c r="D33" s="19">
        <v>11</v>
      </c>
      <c r="E33" s="20">
        <f t="shared" si="10"/>
        <v>1</v>
      </c>
      <c r="F33" s="19">
        <v>0</v>
      </c>
      <c r="G33" s="20">
        <f t="shared" si="11"/>
        <v>0</v>
      </c>
      <c r="H33" s="19">
        <v>0</v>
      </c>
      <c r="I33" s="20">
        <f t="shared" si="12"/>
        <v>0</v>
      </c>
      <c r="J33" s="19">
        <v>9</v>
      </c>
      <c r="K33" s="20">
        <f t="shared" si="13"/>
        <v>0.8181818181818182</v>
      </c>
      <c r="L33" s="19">
        <v>2</v>
      </c>
      <c r="M33" s="20">
        <f t="shared" si="14"/>
        <v>0.18181818181818182</v>
      </c>
      <c r="N33" s="19">
        <v>0</v>
      </c>
      <c r="O33" s="20">
        <f t="shared" si="15"/>
        <v>0</v>
      </c>
      <c r="P33" s="19">
        <v>2</v>
      </c>
      <c r="Q33" s="11">
        <f t="shared" si="16"/>
        <v>0.18181818181818182</v>
      </c>
      <c r="R33" s="11">
        <f>I33+K33+M33</f>
        <v>1</v>
      </c>
      <c r="S33" s="11">
        <f t="shared" si="17"/>
        <v>1</v>
      </c>
      <c r="T33" s="19">
        <v>29.6</v>
      </c>
      <c r="U33" s="19">
        <v>4.1</v>
      </c>
      <c r="V33" s="19">
        <v>0</v>
      </c>
      <c r="W33" s="20">
        <f t="shared" si="18"/>
        <v>0</v>
      </c>
      <c r="X33" s="19">
        <v>8</v>
      </c>
      <c r="Y33" s="11">
        <f t="shared" si="19"/>
        <v>0.7272727272727273</v>
      </c>
      <c r="Z33" s="19">
        <v>3</v>
      </c>
      <c r="AA33" s="20">
        <f t="shared" si="20"/>
        <v>0.2727272727272727</v>
      </c>
    </row>
    <row r="34" spans="1:27" ht="30">
      <c r="A34" s="99"/>
      <c r="B34" s="5" t="s">
        <v>11</v>
      </c>
      <c r="C34" s="19">
        <v>7</v>
      </c>
      <c r="D34" s="19">
        <v>7</v>
      </c>
      <c r="E34" s="20">
        <f t="shared" si="10"/>
        <v>1</v>
      </c>
      <c r="F34" s="19">
        <v>0</v>
      </c>
      <c r="G34" s="20">
        <f t="shared" si="11"/>
        <v>0</v>
      </c>
      <c r="H34" s="19">
        <v>2</v>
      </c>
      <c r="I34" s="20">
        <f t="shared" si="12"/>
        <v>0.2857142857142857</v>
      </c>
      <c r="J34" s="19">
        <v>1</v>
      </c>
      <c r="K34" s="20">
        <f t="shared" si="13"/>
        <v>0.14285714285714285</v>
      </c>
      <c r="L34" s="19">
        <v>4</v>
      </c>
      <c r="M34" s="20">
        <f t="shared" si="14"/>
        <v>0.5714285714285714</v>
      </c>
      <c r="N34" s="19">
        <v>0</v>
      </c>
      <c r="O34" s="20">
        <f t="shared" si="15"/>
        <v>0</v>
      </c>
      <c r="P34" s="19">
        <v>2</v>
      </c>
      <c r="Q34" s="20">
        <f t="shared" si="16"/>
        <v>0.2857142857142857</v>
      </c>
      <c r="R34" s="11">
        <f>I34+K34+M34</f>
        <v>1</v>
      </c>
      <c r="S34" s="20">
        <f t="shared" si="17"/>
        <v>0.7142857142857142</v>
      </c>
      <c r="T34" s="19">
        <v>29.7</v>
      </c>
      <c r="U34" s="19">
        <v>4</v>
      </c>
      <c r="V34" s="19">
        <v>0</v>
      </c>
      <c r="W34" s="20">
        <f t="shared" si="18"/>
        <v>0</v>
      </c>
      <c r="X34" s="19">
        <v>2</v>
      </c>
      <c r="Y34" s="20">
        <f t="shared" si="19"/>
        <v>0.2857142857142857</v>
      </c>
      <c r="Z34" s="19">
        <v>5</v>
      </c>
      <c r="AA34" s="10">
        <f t="shared" si="20"/>
        <v>0.7142857142857143</v>
      </c>
    </row>
    <row r="35" spans="1:27" ht="30">
      <c r="A35" s="99"/>
      <c r="B35" s="5" t="s">
        <v>10</v>
      </c>
      <c r="C35" s="19">
        <v>3</v>
      </c>
      <c r="D35" s="19">
        <v>3</v>
      </c>
      <c r="E35" s="20">
        <f t="shared" si="10"/>
        <v>1</v>
      </c>
      <c r="F35" s="19">
        <v>0</v>
      </c>
      <c r="G35" s="20">
        <f t="shared" si="11"/>
        <v>0</v>
      </c>
      <c r="H35" s="19">
        <v>0</v>
      </c>
      <c r="I35" s="20">
        <f t="shared" si="12"/>
        <v>0</v>
      </c>
      <c r="J35" s="19">
        <v>2</v>
      </c>
      <c r="K35" s="20">
        <f t="shared" si="13"/>
        <v>0.6666666666666666</v>
      </c>
      <c r="L35" s="19">
        <v>1</v>
      </c>
      <c r="M35" s="20">
        <f t="shared" si="14"/>
        <v>0.3333333333333333</v>
      </c>
      <c r="N35" s="19">
        <v>0</v>
      </c>
      <c r="O35" s="20">
        <f t="shared" si="15"/>
        <v>0</v>
      </c>
      <c r="P35" s="19">
        <v>0</v>
      </c>
      <c r="Q35" s="20">
        <f t="shared" si="16"/>
        <v>0</v>
      </c>
      <c r="R35" s="20">
        <v>1</v>
      </c>
      <c r="S35" s="11">
        <v>1</v>
      </c>
      <c r="T35" s="19">
        <v>30.6</v>
      </c>
      <c r="U35" s="19">
        <v>4.3</v>
      </c>
      <c r="V35" s="19">
        <v>0</v>
      </c>
      <c r="W35" s="20">
        <f t="shared" si="18"/>
        <v>0</v>
      </c>
      <c r="X35" s="19">
        <v>0</v>
      </c>
      <c r="Y35" s="10">
        <f t="shared" si="19"/>
        <v>0</v>
      </c>
      <c r="Z35" s="19">
        <v>3</v>
      </c>
      <c r="AA35" s="10">
        <f t="shared" si="20"/>
        <v>1</v>
      </c>
    </row>
    <row r="36" spans="1:27" s="15" customFormat="1" ht="45">
      <c r="A36" s="99"/>
      <c r="B36" s="14" t="s">
        <v>42</v>
      </c>
      <c r="C36" s="19">
        <v>3</v>
      </c>
      <c r="D36" s="19">
        <v>3</v>
      </c>
      <c r="E36" s="20">
        <f t="shared" si="10"/>
        <v>1</v>
      </c>
      <c r="F36" s="19">
        <v>0</v>
      </c>
      <c r="G36" s="20">
        <f t="shared" si="11"/>
        <v>0</v>
      </c>
      <c r="H36" s="19">
        <v>1</v>
      </c>
      <c r="I36" s="20">
        <f t="shared" si="12"/>
        <v>0.3333333333333333</v>
      </c>
      <c r="J36" s="19">
        <v>2</v>
      </c>
      <c r="K36" s="20">
        <f t="shared" si="13"/>
        <v>0.6666666666666666</v>
      </c>
      <c r="L36" s="19">
        <v>0</v>
      </c>
      <c r="M36" s="20">
        <f t="shared" si="14"/>
        <v>0</v>
      </c>
      <c r="N36" s="19">
        <v>3</v>
      </c>
      <c r="O36" s="20">
        <f t="shared" si="15"/>
        <v>1</v>
      </c>
      <c r="P36" s="19">
        <v>0</v>
      </c>
      <c r="Q36" s="20">
        <f t="shared" si="16"/>
        <v>0</v>
      </c>
      <c r="R36" s="20">
        <v>1</v>
      </c>
      <c r="S36" s="20">
        <v>0.6667</v>
      </c>
      <c r="T36" s="19">
        <v>22.23</v>
      </c>
      <c r="U36" s="19">
        <v>4</v>
      </c>
      <c r="V36" s="19">
        <v>0</v>
      </c>
      <c r="W36" s="20">
        <f t="shared" si="18"/>
        <v>0</v>
      </c>
      <c r="X36" s="19">
        <v>3</v>
      </c>
      <c r="Y36" s="11">
        <f t="shared" si="19"/>
        <v>1</v>
      </c>
      <c r="Z36" s="19">
        <v>0</v>
      </c>
      <c r="AA36" s="20">
        <f t="shared" si="20"/>
        <v>0</v>
      </c>
    </row>
    <row r="37" spans="1:27" s="15" customFormat="1" ht="45">
      <c r="A37" s="99"/>
      <c r="B37" s="14" t="s">
        <v>43</v>
      </c>
      <c r="C37" s="19">
        <v>1</v>
      </c>
      <c r="D37" s="19">
        <v>1</v>
      </c>
      <c r="E37" s="20">
        <f t="shared" si="10"/>
        <v>1</v>
      </c>
      <c r="F37" s="19">
        <v>0</v>
      </c>
      <c r="G37" s="20">
        <f t="shared" si="11"/>
        <v>0</v>
      </c>
      <c r="H37" s="19">
        <v>0</v>
      </c>
      <c r="I37" s="20">
        <f t="shared" si="12"/>
        <v>0</v>
      </c>
      <c r="J37" s="19">
        <v>1</v>
      </c>
      <c r="K37" s="20">
        <f t="shared" si="13"/>
        <v>1</v>
      </c>
      <c r="L37" s="19">
        <v>0</v>
      </c>
      <c r="M37" s="20">
        <f t="shared" si="14"/>
        <v>0</v>
      </c>
      <c r="N37" s="19">
        <v>0</v>
      </c>
      <c r="O37" s="20">
        <f t="shared" si="15"/>
        <v>0</v>
      </c>
      <c r="P37" s="19">
        <v>0</v>
      </c>
      <c r="Q37" s="20">
        <f t="shared" si="16"/>
        <v>0</v>
      </c>
      <c r="R37" s="20">
        <v>1</v>
      </c>
      <c r="S37" s="11">
        <v>1</v>
      </c>
      <c r="T37" s="12">
        <v>31</v>
      </c>
      <c r="U37" s="19">
        <v>4</v>
      </c>
      <c r="V37" s="19">
        <v>0</v>
      </c>
      <c r="W37" s="20">
        <f t="shared" si="18"/>
        <v>0</v>
      </c>
      <c r="X37" s="19">
        <v>1</v>
      </c>
      <c r="Y37" s="11">
        <v>1</v>
      </c>
      <c r="Z37" s="19">
        <v>0</v>
      </c>
      <c r="AA37" s="20">
        <f t="shared" si="20"/>
        <v>0</v>
      </c>
    </row>
    <row r="38" spans="1:27" ht="30">
      <c r="A38" s="99"/>
      <c r="B38" s="5" t="s">
        <v>9</v>
      </c>
      <c r="C38" s="19">
        <v>7</v>
      </c>
      <c r="D38" s="19">
        <v>6</v>
      </c>
      <c r="E38" s="20">
        <f t="shared" si="10"/>
        <v>0.8571428571428571</v>
      </c>
      <c r="F38" s="19">
        <v>0</v>
      </c>
      <c r="G38" s="20">
        <f t="shared" si="11"/>
        <v>0</v>
      </c>
      <c r="H38" s="19">
        <v>1</v>
      </c>
      <c r="I38" s="20">
        <f t="shared" si="12"/>
        <v>0.16666666666666666</v>
      </c>
      <c r="J38" s="19">
        <v>5</v>
      </c>
      <c r="K38" s="20">
        <f t="shared" si="13"/>
        <v>0.8333333333333334</v>
      </c>
      <c r="L38" s="19">
        <v>0</v>
      </c>
      <c r="M38" s="20">
        <f t="shared" si="14"/>
        <v>0</v>
      </c>
      <c r="N38" s="19">
        <v>0</v>
      </c>
      <c r="O38" s="20">
        <f t="shared" si="15"/>
        <v>0</v>
      </c>
      <c r="P38" s="19">
        <v>0</v>
      </c>
      <c r="Q38" s="20">
        <f t="shared" si="16"/>
        <v>0</v>
      </c>
      <c r="R38" s="11">
        <f aca="true" t="shared" si="21" ref="R38:R54">I38+K38+M38</f>
        <v>1</v>
      </c>
      <c r="S38" s="20">
        <f aca="true" t="shared" si="22" ref="S38:S54">K38+M38</f>
        <v>0.8333333333333334</v>
      </c>
      <c r="T38" s="19">
        <v>28.8</v>
      </c>
      <c r="U38" s="19">
        <v>3.8</v>
      </c>
      <c r="V38" s="19">
        <v>1</v>
      </c>
      <c r="W38" s="10">
        <f t="shared" si="18"/>
        <v>0.16666666666666666</v>
      </c>
      <c r="X38" s="19">
        <v>3</v>
      </c>
      <c r="Y38" s="20">
        <f>X38/D38</f>
        <v>0.5</v>
      </c>
      <c r="Z38" s="19">
        <v>2</v>
      </c>
      <c r="AA38" s="20">
        <f t="shared" si="20"/>
        <v>0.3333333333333333</v>
      </c>
    </row>
    <row r="39" spans="1:27" s="9" customFormat="1" ht="18.75">
      <c r="A39" s="99"/>
      <c r="B39" s="9" t="s">
        <v>6</v>
      </c>
      <c r="C39" s="30">
        <v>313</v>
      </c>
      <c r="D39" s="30">
        <v>284</v>
      </c>
      <c r="E39" s="31">
        <f t="shared" si="10"/>
        <v>0.9073482428115016</v>
      </c>
      <c r="F39" s="30">
        <v>1</v>
      </c>
      <c r="G39" s="31">
        <f t="shared" si="11"/>
        <v>0.0035211267605633804</v>
      </c>
      <c r="H39" s="30">
        <v>50</v>
      </c>
      <c r="I39" s="31">
        <f t="shared" si="12"/>
        <v>0.176056338028169</v>
      </c>
      <c r="J39" s="30">
        <v>164</v>
      </c>
      <c r="K39" s="31">
        <f t="shared" si="13"/>
        <v>0.5774647887323944</v>
      </c>
      <c r="L39" s="30">
        <v>68</v>
      </c>
      <c r="M39" s="31">
        <f t="shared" si="14"/>
        <v>0.23943661971830985</v>
      </c>
      <c r="N39" s="30">
        <v>6</v>
      </c>
      <c r="O39" s="31">
        <f t="shared" si="15"/>
        <v>0.02112676056338028</v>
      </c>
      <c r="P39" s="30">
        <f>SUM(P29:P38)</f>
        <v>48</v>
      </c>
      <c r="Q39" s="31">
        <f t="shared" si="16"/>
        <v>0.16901408450704225</v>
      </c>
      <c r="R39" s="31">
        <f t="shared" si="21"/>
        <v>0.9929577464788732</v>
      </c>
      <c r="S39" s="31">
        <f t="shared" si="22"/>
        <v>0.8169014084507042</v>
      </c>
      <c r="T39" s="30"/>
      <c r="U39" s="30"/>
      <c r="V39" s="30">
        <f>V29+V30+V31+V32+V33+V34+V35+V38</f>
        <v>16</v>
      </c>
      <c r="W39" s="31">
        <f t="shared" si="18"/>
        <v>0.056338028169014086</v>
      </c>
      <c r="X39" s="30">
        <f>SUM(X29:X38)</f>
        <v>160</v>
      </c>
      <c r="Y39" s="31">
        <f>X39/D39</f>
        <v>0.5633802816901409</v>
      </c>
      <c r="Z39" s="30">
        <f>SUM(Z29:Z38)</f>
        <v>108</v>
      </c>
      <c r="AA39" s="31">
        <f t="shared" si="20"/>
        <v>0.38028169014084506</v>
      </c>
    </row>
    <row r="40" spans="1:27" s="9" customFormat="1" ht="30">
      <c r="A40" s="99"/>
      <c r="B40" s="9" t="s">
        <v>5</v>
      </c>
      <c r="C40" s="30"/>
      <c r="D40" s="32">
        <v>13509</v>
      </c>
      <c r="E40" s="31" t="e">
        <f>#REF!/D40</f>
        <v>#REF!</v>
      </c>
      <c r="F40" s="30"/>
      <c r="G40" s="31">
        <v>0.035</v>
      </c>
      <c r="H40" s="30"/>
      <c r="I40" s="31">
        <v>0.249</v>
      </c>
      <c r="J40" s="30"/>
      <c r="K40" s="31">
        <v>0.531</v>
      </c>
      <c r="L40" s="30"/>
      <c r="M40" s="31">
        <v>0.186</v>
      </c>
      <c r="N40" s="30" t="s">
        <v>3</v>
      </c>
      <c r="O40" s="30" t="s">
        <v>3</v>
      </c>
      <c r="P40" s="30" t="s">
        <v>3</v>
      </c>
      <c r="Q40" s="30" t="s">
        <v>3</v>
      </c>
      <c r="R40" s="31" t="s">
        <v>159</v>
      </c>
      <c r="S40" s="31">
        <f t="shared" si="22"/>
        <v>0.7170000000000001</v>
      </c>
      <c r="T40" s="30"/>
      <c r="U40" s="30"/>
      <c r="V40" s="30" t="s">
        <v>4</v>
      </c>
      <c r="W40" s="30" t="s">
        <v>3</v>
      </c>
      <c r="X40" s="30" t="s">
        <v>3</v>
      </c>
      <c r="Y40" s="30" t="s">
        <v>3</v>
      </c>
      <c r="Z40" s="30" t="s">
        <v>3</v>
      </c>
      <c r="AA40" s="30" t="s">
        <v>3</v>
      </c>
    </row>
    <row r="41" spans="1:27" s="9" customFormat="1" ht="18.75">
      <c r="A41" s="100"/>
      <c r="B41" s="9" t="s">
        <v>0</v>
      </c>
      <c r="C41" s="30"/>
      <c r="D41" s="32">
        <v>1442098</v>
      </c>
      <c r="E41" s="31" t="e">
        <f t="shared" si="10"/>
        <v>#DIV/0!</v>
      </c>
      <c r="F41" s="30"/>
      <c r="G41" s="31" t="s">
        <v>158</v>
      </c>
      <c r="H41" s="30"/>
      <c r="I41" s="31">
        <v>0.251</v>
      </c>
      <c r="J41" s="30"/>
      <c r="K41" s="31">
        <v>0.468</v>
      </c>
      <c r="L41" s="30"/>
      <c r="M41" s="31">
        <v>0.235</v>
      </c>
      <c r="N41" s="30" t="s">
        <v>3</v>
      </c>
      <c r="O41" s="30" t="s">
        <v>3</v>
      </c>
      <c r="P41" s="30" t="s">
        <v>3</v>
      </c>
      <c r="Q41" s="30" t="s">
        <v>3</v>
      </c>
      <c r="R41" s="31">
        <f t="shared" si="21"/>
        <v>0.9540000000000001</v>
      </c>
      <c r="S41" s="31">
        <f t="shared" si="22"/>
        <v>0.7030000000000001</v>
      </c>
      <c r="T41" s="30"/>
      <c r="U41" s="30"/>
      <c r="V41" s="30" t="s">
        <v>4</v>
      </c>
      <c r="W41" s="30" t="s">
        <v>3</v>
      </c>
      <c r="X41" s="30" t="s">
        <v>3</v>
      </c>
      <c r="Y41" s="30" t="s">
        <v>3</v>
      </c>
      <c r="Z41" s="30" t="s">
        <v>3</v>
      </c>
      <c r="AA41" s="30" t="s">
        <v>3</v>
      </c>
    </row>
    <row r="42" spans="1:27" ht="30">
      <c r="A42" s="105" t="s">
        <v>8</v>
      </c>
      <c r="B42" s="5" t="s">
        <v>7</v>
      </c>
      <c r="C42" s="19">
        <v>71</v>
      </c>
      <c r="D42" s="19">
        <v>69</v>
      </c>
      <c r="E42" s="20">
        <f t="shared" si="10"/>
        <v>0.971830985915493</v>
      </c>
      <c r="F42" s="19">
        <v>0</v>
      </c>
      <c r="G42" s="20">
        <f t="shared" si="11"/>
        <v>0</v>
      </c>
      <c r="H42" s="19">
        <v>4</v>
      </c>
      <c r="I42" s="20">
        <f aca="true" t="shared" si="23" ref="I42:I52">H42/D42</f>
        <v>0.057971014492753624</v>
      </c>
      <c r="J42" s="19">
        <v>31</v>
      </c>
      <c r="K42" s="20">
        <f>J42/D42</f>
        <v>0.4492753623188406</v>
      </c>
      <c r="L42" s="19">
        <v>34</v>
      </c>
      <c r="M42" s="20">
        <f aca="true" t="shared" si="24" ref="M42:M52">L42/D42</f>
        <v>0.4927536231884058</v>
      </c>
      <c r="N42" s="19" t="s">
        <v>3</v>
      </c>
      <c r="O42" s="19" t="s">
        <v>3</v>
      </c>
      <c r="P42" s="19" t="s">
        <v>3</v>
      </c>
      <c r="Q42" s="20" t="s">
        <v>3</v>
      </c>
      <c r="R42" s="20">
        <f t="shared" si="21"/>
        <v>1</v>
      </c>
      <c r="S42" s="20">
        <f t="shared" si="22"/>
        <v>0.9420289855072463</v>
      </c>
      <c r="T42" s="19">
        <v>31</v>
      </c>
      <c r="U42" s="19">
        <v>4.4</v>
      </c>
      <c r="V42" s="19" t="s">
        <v>4</v>
      </c>
      <c r="W42" s="19" t="s">
        <v>3</v>
      </c>
      <c r="X42" s="19" t="s">
        <v>3</v>
      </c>
      <c r="Y42" s="19" t="s">
        <v>3</v>
      </c>
      <c r="Z42" s="19" t="s">
        <v>3</v>
      </c>
      <c r="AA42" s="19" t="s">
        <v>3</v>
      </c>
    </row>
    <row r="43" spans="1:27" s="2" customFormat="1" ht="30">
      <c r="A43" s="101"/>
      <c r="B43" s="5" t="s">
        <v>15</v>
      </c>
      <c r="C43" s="19">
        <v>53</v>
      </c>
      <c r="D43" s="19">
        <v>47</v>
      </c>
      <c r="E43" s="20">
        <f t="shared" si="10"/>
        <v>0.8867924528301887</v>
      </c>
      <c r="F43" s="19">
        <v>0</v>
      </c>
      <c r="G43" s="20">
        <f t="shared" si="11"/>
        <v>0</v>
      </c>
      <c r="H43" s="19">
        <v>12</v>
      </c>
      <c r="I43" s="20">
        <f t="shared" si="23"/>
        <v>0.2553191489361702</v>
      </c>
      <c r="J43" s="19">
        <v>25</v>
      </c>
      <c r="K43" s="20">
        <f>J43/D43</f>
        <v>0.5319148936170213</v>
      </c>
      <c r="L43" s="19">
        <v>10</v>
      </c>
      <c r="M43" s="20">
        <f t="shared" si="24"/>
        <v>0.2127659574468085</v>
      </c>
      <c r="N43" s="19" t="s">
        <v>3</v>
      </c>
      <c r="O43" s="19" t="s">
        <v>3</v>
      </c>
      <c r="P43" s="19" t="s">
        <v>3</v>
      </c>
      <c r="Q43" s="19" t="s">
        <v>3</v>
      </c>
      <c r="R43" s="20">
        <f t="shared" si="21"/>
        <v>0.9999999999999999</v>
      </c>
      <c r="S43" s="20">
        <f t="shared" si="22"/>
        <v>0.7446808510638298</v>
      </c>
      <c r="T43" s="19">
        <v>27.9</v>
      </c>
      <c r="U43" s="19">
        <v>4</v>
      </c>
      <c r="V43" s="19" t="s">
        <v>4</v>
      </c>
      <c r="W43" s="19" t="s">
        <v>3</v>
      </c>
      <c r="X43" s="19" t="s">
        <v>3</v>
      </c>
      <c r="Y43" s="19" t="s">
        <v>3</v>
      </c>
      <c r="Z43" s="19" t="s">
        <v>3</v>
      </c>
      <c r="AA43" s="19" t="s">
        <v>3</v>
      </c>
    </row>
    <row r="44" spans="1:27" s="2" customFormat="1" ht="30">
      <c r="A44" s="101"/>
      <c r="B44" s="5" t="s">
        <v>14</v>
      </c>
      <c r="C44" s="19">
        <v>111</v>
      </c>
      <c r="D44" s="19">
        <v>106</v>
      </c>
      <c r="E44" s="20">
        <f t="shared" si="10"/>
        <v>0.954954954954955</v>
      </c>
      <c r="F44" s="19">
        <v>0</v>
      </c>
      <c r="G44" s="20">
        <f t="shared" si="11"/>
        <v>0</v>
      </c>
      <c r="H44" s="19">
        <v>11</v>
      </c>
      <c r="I44" s="20">
        <f t="shared" si="23"/>
        <v>0.10377358490566038</v>
      </c>
      <c r="J44" s="19">
        <v>59</v>
      </c>
      <c r="K44" s="20">
        <f>J44/D44</f>
        <v>0.5566037735849056</v>
      </c>
      <c r="L44" s="19">
        <v>36</v>
      </c>
      <c r="M44" s="20">
        <f t="shared" si="24"/>
        <v>0.33962264150943394</v>
      </c>
      <c r="N44" s="19" t="s">
        <v>3</v>
      </c>
      <c r="O44" s="19" t="s">
        <v>3</v>
      </c>
      <c r="P44" s="19" t="s">
        <v>3</v>
      </c>
      <c r="Q44" s="19" t="s">
        <v>3</v>
      </c>
      <c r="R44" s="20">
        <f t="shared" si="21"/>
        <v>1</v>
      </c>
      <c r="S44" s="20">
        <f t="shared" si="22"/>
        <v>0.8962264150943395</v>
      </c>
      <c r="T44" s="19">
        <v>29.6</v>
      </c>
      <c r="U44" s="19">
        <v>4.2</v>
      </c>
      <c r="V44" s="19" t="s">
        <v>4</v>
      </c>
      <c r="W44" s="19" t="s">
        <v>3</v>
      </c>
      <c r="X44" s="19" t="s">
        <v>3</v>
      </c>
      <c r="Y44" s="19" t="s">
        <v>3</v>
      </c>
      <c r="Z44" s="19" t="s">
        <v>3</v>
      </c>
      <c r="AA44" s="19" t="s">
        <v>3</v>
      </c>
    </row>
    <row r="45" spans="1:27" s="2" customFormat="1" ht="30">
      <c r="A45" s="101"/>
      <c r="B45" s="5" t="s">
        <v>13</v>
      </c>
      <c r="C45" s="19">
        <v>71</v>
      </c>
      <c r="D45" s="19">
        <v>69</v>
      </c>
      <c r="E45" s="20">
        <f t="shared" si="10"/>
        <v>0.971830985915493</v>
      </c>
      <c r="F45" s="19">
        <v>0</v>
      </c>
      <c r="G45" s="20">
        <f t="shared" si="11"/>
        <v>0</v>
      </c>
      <c r="H45" s="19">
        <v>6</v>
      </c>
      <c r="I45" s="20">
        <f t="shared" si="23"/>
        <v>0.08695652173913043</v>
      </c>
      <c r="J45" s="19">
        <v>30</v>
      </c>
      <c r="K45" s="20">
        <f>J45/D45</f>
        <v>0.43478260869565216</v>
      </c>
      <c r="L45" s="19">
        <v>33</v>
      </c>
      <c r="M45" s="20">
        <f t="shared" si="24"/>
        <v>0.4782608695652174</v>
      </c>
      <c r="N45" s="19" t="s">
        <v>3</v>
      </c>
      <c r="O45" s="19" t="s">
        <v>3</v>
      </c>
      <c r="P45" s="19" t="s">
        <v>3</v>
      </c>
      <c r="Q45" s="19" t="s">
        <v>3</v>
      </c>
      <c r="R45" s="20">
        <f t="shared" si="21"/>
        <v>1</v>
      </c>
      <c r="S45" s="20">
        <f t="shared" si="22"/>
        <v>0.9130434782608696</v>
      </c>
      <c r="T45" s="19">
        <v>31.5</v>
      </c>
      <c r="U45" s="19">
        <v>4.4</v>
      </c>
      <c r="V45" s="19" t="s">
        <v>4</v>
      </c>
      <c r="W45" s="19" t="s">
        <v>3</v>
      </c>
      <c r="X45" s="19" t="s">
        <v>3</v>
      </c>
      <c r="Y45" s="19" t="s">
        <v>3</v>
      </c>
      <c r="Z45" s="19" t="s">
        <v>3</v>
      </c>
      <c r="AA45" s="19" t="s">
        <v>3</v>
      </c>
    </row>
    <row r="46" spans="1:27" s="2" customFormat="1" ht="30">
      <c r="A46" s="101"/>
      <c r="B46" s="5" t="s">
        <v>40</v>
      </c>
      <c r="C46" s="19">
        <v>4</v>
      </c>
      <c r="D46" s="19">
        <v>4</v>
      </c>
      <c r="E46" s="20">
        <f t="shared" si="10"/>
        <v>1</v>
      </c>
      <c r="F46" s="19">
        <v>0</v>
      </c>
      <c r="G46" s="20">
        <f t="shared" si="11"/>
        <v>0</v>
      </c>
      <c r="H46" s="19">
        <v>1</v>
      </c>
      <c r="I46" s="20">
        <f t="shared" si="23"/>
        <v>0.25</v>
      </c>
      <c r="J46" s="19">
        <v>2</v>
      </c>
      <c r="K46" s="20">
        <f>J46/D46</f>
        <v>0.5</v>
      </c>
      <c r="L46" s="19">
        <v>1</v>
      </c>
      <c r="M46" s="20">
        <f t="shared" si="24"/>
        <v>0.25</v>
      </c>
      <c r="N46" s="19" t="s">
        <v>3</v>
      </c>
      <c r="O46" s="19" t="s">
        <v>3</v>
      </c>
      <c r="P46" s="19" t="s">
        <v>3</v>
      </c>
      <c r="Q46" s="19" t="s">
        <v>3</v>
      </c>
      <c r="R46" s="20">
        <f t="shared" si="21"/>
        <v>1</v>
      </c>
      <c r="S46" s="20">
        <f t="shared" si="22"/>
        <v>0.75</v>
      </c>
      <c r="T46" s="19">
        <v>26.3</v>
      </c>
      <c r="U46" s="19">
        <v>4</v>
      </c>
      <c r="V46" s="19" t="s">
        <v>4</v>
      </c>
      <c r="W46" s="19" t="s">
        <v>3</v>
      </c>
      <c r="X46" s="19" t="s">
        <v>3</v>
      </c>
      <c r="Y46" s="19" t="s">
        <v>3</v>
      </c>
      <c r="Z46" s="19" t="s">
        <v>3</v>
      </c>
      <c r="AA46" s="19" t="s">
        <v>3</v>
      </c>
    </row>
    <row r="47" spans="1:27" s="2" customFormat="1" ht="30">
      <c r="A47" s="101"/>
      <c r="B47" s="5" t="s">
        <v>11</v>
      </c>
      <c r="C47" s="19">
        <v>9</v>
      </c>
      <c r="D47" s="19">
        <v>9</v>
      </c>
      <c r="E47" s="20">
        <f t="shared" si="10"/>
        <v>1</v>
      </c>
      <c r="F47" s="19">
        <v>0</v>
      </c>
      <c r="G47" s="20">
        <f t="shared" si="11"/>
        <v>0</v>
      </c>
      <c r="H47" s="19">
        <v>1</v>
      </c>
      <c r="I47" s="20">
        <f t="shared" si="23"/>
        <v>0.1111111111111111</v>
      </c>
      <c r="J47" s="19">
        <v>5</v>
      </c>
      <c r="K47" s="20">
        <v>0.5556</v>
      </c>
      <c r="L47" s="19">
        <v>3</v>
      </c>
      <c r="M47" s="20">
        <f t="shared" si="24"/>
        <v>0.3333333333333333</v>
      </c>
      <c r="N47" s="19" t="s">
        <v>3</v>
      </c>
      <c r="O47" s="19" t="s">
        <v>3</v>
      </c>
      <c r="P47" s="19" t="s">
        <v>3</v>
      </c>
      <c r="Q47" s="19" t="s">
        <v>3</v>
      </c>
      <c r="R47" s="20">
        <v>1</v>
      </c>
      <c r="S47" s="20">
        <f t="shared" si="22"/>
        <v>0.8889333333333334</v>
      </c>
      <c r="T47" s="19">
        <v>30</v>
      </c>
      <c r="U47" s="19">
        <v>4.2</v>
      </c>
      <c r="V47" s="19" t="s">
        <v>4</v>
      </c>
      <c r="W47" s="19" t="s">
        <v>3</v>
      </c>
      <c r="X47" s="19" t="s">
        <v>3</v>
      </c>
      <c r="Y47" s="19" t="s">
        <v>3</v>
      </c>
      <c r="Z47" s="19" t="s">
        <v>3</v>
      </c>
      <c r="AA47" s="19" t="s">
        <v>3</v>
      </c>
    </row>
    <row r="48" spans="1:27" s="2" customFormat="1" ht="30">
      <c r="A48" s="101"/>
      <c r="B48" s="5" t="s">
        <v>10</v>
      </c>
      <c r="C48" s="19">
        <v>2</v>
      </c>
      <c r="D48" s="19">
        <v>2</v>
      </c>
      <c r="E48" s="20">
        <f t="shared" si="10"/>
        <v>1</v>
      </c>
      <c r="F48" s="19">
        <v>0</v>
      </c>
      <c r="G48" s="20">
        <f t="shared" si="11"/>
        <v>0</v>
      </c>
      <c r="H48" s="19">
        <v>1</v>
      </c>
      <c r="I48" s="20">
        <f t="shared" si="23"/>
        <v>0.5</v>
      </c>
      <c r="J48" s="19">
        <v>1</v>
      </c>
      <c r="K48" s="20">
        <f>J48/D48</f>
        <v>0.5</v>
      </c>
      <c r="L48" s="19">
        <v>0</v>
      </c>
      <c r="M48" s="20">
        <f t="shared" si="24"/>
        <v>0</v>
      </c>
      <c r="N48" s="19" t="s">
        <v>3</v>
      </c>
      <c r="O48" s="19" t="s">
        <v>3</v>
      </c>
      <c r="P48" s="19" t="s">
        <v>3</v>
      </c>
      <c r="Q48" s="19" t="s">
        <v>3</v>
      </c>
      <c r="R48" s="20">
        <f t="shared" si="21"/>
        <v>1</v>
      </c>
      <c r="S48" s="20">
        <f t="shared" si="22"/>
        <v>0.5</v>
      </c>
      <c r="T48" s="19">
        <v>27.5</v>
      </c>
      <c r="U48" s="19">
        <v>3.5</v>
      </c>
      <c r="V48" s="19" t="s">
        <v>4</v>
      </c>
      <c r="W48" s="19" t="s">
        <v>3</v>
      </c>
      <c r="X48" s="19" t="s">
        <v>3</v>
      </c>
      <c r="Y48" s="19" t="s">
        <v>3</v>
      </c>
      <c r="Z48" s="19" t="s">
        <v>3</v>
      </c>
      <c r="AA48" s="19" t="s">
        <v>3</v>
      </c>
    </row>
    <row r="49" spans="1:27" s="34" customFormat="1" ht="45">
      <c r="A49" s="101"/>
      <c r="B49" s="14" t="s">
        <v>42</v>
      </c>
      <c r="C49" s="19">
        <v>5</v>
      </c>
      <c r="D49" s="19">
        <v>5</v>
      </c>
      <c r="E49" s="20">
        <f t="shared" si="10"/>
        <v>1</v>
      </c>
      <c r="F49" s="19">
        <v>0</v>
      </c>
      <c r="G49" s="20">
        <f t="shared" si="11"/>
        <v>0</v>
      </c>
      <c r="H49" s="19">
        <v>0</v>
      </c>
      <c r="I49" s="20">
        <f t="shared" si="23"/>
        <v>0</v>
      </c>
      <c r="J49" s="19">
        <v>3</v>
      </c>
      <c r="K49" s="20">
        <f>J49/D49</f>
        <v>0.6</v>
      </c>
      <c r="L49" s="19">
        <v>2</v>
      </c>
      <c r="M49" s="20">
        <f t="shared" si="24"/>
        <v>0.4</v>
      </c>
      <c r="N49" s="19" t="s">
        <v>3</v>
      </c>
      <c r="O49" s="19" t="s">
        <v>3</v>
      </c>
      <c r="P49" s="19" t="s">
        <v>3</v>
      </c>
      <c r="Q49" s="19" t="s">
        <v>3</v>
      </c>
      <c r="R49" s="20">
        <f t="shared" si="21"/>
        <v>1</v>
      </c>
      <c r="S49" s="20">
        <f t="shared" si="22"/>
        <v>1</v>
      </c>
      <c r="T49" s="19">
        <v>30</v>
      </c>
      <c r="U49" s="19">
        <v>4</v>
      </c>
      <c r="V49" s="19" t="s">
        <v>3</v>
      </c>
      <c r="W49" s="19" t="s">
        <v>3</v>
      </c>
      <c r="X49" s="19" t="s">
        <v>3</v>
      </c>
      <c r="Y49" s="19" t="s">
        <v>3</v>
      </c>
      <c r="Z49" s="19" t="s">
        <v>3</v>
      </c>
      <c r="AA49" s="19" t="s">
        <v>3</v>
      </c>
    </row>
    <row r="50" spans="1:27" s="34" customFormat="1" ht="45">
      <c r="A50" s="101"/>
      <c r="B50" s="14" t="s">
        <v>43</v>
      </c>
      <c r="C50" s="19">
        <v>0</v>
      </c>
      <c r="D50" s="19">
        <v>0</v>
      </c>
      <c r="E50" s="20" t="e">
        <f t="shared" si="10"/>
        <v>#DIV/0!</v>
      </c>
      <c r="F50" s="19">
        <v>0</v>
      </c>
      <c r="G50" s="20" t="e">
        <f t="shared" si="11"/>
        <v>#DIV/0!</v>
      </c>
      <c r="H50" s="19">
        <v>0</v>
      </c>
      <c r="I50" s="20" t="e">
        <f t="shared" si="23"/>
        <v>#DIV/0!</v>
      </c>
      <c r="J50" s="19">
        <v>0</v>
      </c>
      <c r="K50" s="20" t="e">
        <f>J50/D50</f>
        <v>#DIV/0!</v>
      </c>
      <c r="L50" s="19">
        <v>0</v>
      </c>
      <c r="M50" s="20" t="e">
        <f t="shared" si="24"/>
        <v>#DIV/0!</v>
      </c>
      <c r="N50" s="19" t="s">
        <v>3</v>
      </c>
      <c r="O50" s="19" t="s">
        <v>3</v>
      </c>
      <c r="P50" s="19" t="s">
        <v>3</v>
      </c>
      <c r="Q50" s="19" t="s">
        <v>3</v>
      </c>
      <c r="R50" s="20" t="e">
        <f t="shared" si="21"/>
        <v>#DIV/0!</v>
      </c>
      <c r="S50" s="20" t="e">
        <f t="shared" si="22"/>
        <v>#DIV/0!</v>
      </c>
      <c r="T50" s="19">
        <v>0</v>
      </c>
      <c r="U50" s="19">
        <v>0</v>
      </c>
      <c r="V50" s="19" t="s">
        <v>3</v>
      </c>
      <c r="W50" s="19" t="s">
        <v>3</v>
      </c>
      <c r="X50" s="19" t="s">
        <v>3</v>
      </c>
      <c r="Y50" s="19" t="s">
        <v>3</v>
      </c>
      <c r="Z50" s="19" t="s">
        <v>3</v>
      </c>
      <c r="AA50" s="19" t="s">
        <v>3</v>
      </c>
    </row>
    <row r="51" spans="1:27" s="2" customFormat="1" ht="30">
      <c r="A51" s="101"/>
      <c r="B51" s="5" t="s">
        <v>9</v>
      </c>
      <c r="C51" s="19">
        <v>10</v>
      </c>
      <c r="D51" s="19">
        <v>8</v>
      </c>
      <c r="E51" s="20">
        <f t="shared" si="10"/>
        <v>0.8</v>
      </c>
      <c r="F51" s="19">
        <v>0</v>
      </c>
      <c r="G51" s="20">
        <f t="shared" si="11"/>
        <v>0</v>
      </c>
      <c r="H51" s="19">
        <v>4</v>
      </c>
      <c r="I51" s="20">
        <f t="shared" si="23"/>
        <v>0.5</v>
      </c>
      <c r="J51" s="19">
        <v>3</v>
      </c>
      <c r="K51" s="20">
        <f>J51/D51</f>
        <v>0.375</v>
      </c>
      <c r="L51" s="19">
        <v>1</v>
      </c>
      <c r="M51" s="20">
        <f t="shared" si="24"/>
        <v>0.125</v>
      </c>
      <c r="N51" s="19" t="s">
        <v>3</v>
      </c>
      <c r="O51" s="19" t="s">
        <v>3</v>
      </c>
      <c r="P51" s="19" t="s">
        <v>3</v>
      </c>
      <c r="Q51" s="19" t="s">
        <v>3</v>
      </c>
      <c r="R51" s="20">
        <f t="shared" si="21"/>
        <v>1</v>
      </c>
      <c r="S51" s="20">
        <f t="shared" si="22"/>
        <v>0.5</v>
      </c>
      <c r="T51" s="19">
        <v>23.5</v>
      </c>
      <c r="U51" s="19">
        <v>3.6</v>
      </c>
      <c r="V51" s="19" t="s">
        <v>4</v>
      </c>
      <c r="W51" s="19" t="s">
        <v>3</v>
      </c>
      <c r="X51" s="19" t="s">
        <v>3</v>
      </c>
      <c r="Y51" s="19" t="s">
        <v>3</v>
      </c>
      <c r="Z51" s="19" t="s">
        <v>3</v>
      </c>
      <c r="AA51" s="19" t="s">
        <v>3</v>
      </c>
    </row>
    <row r="52" spans="1:27" s="9" customFormat="1" ht="18.75">
      <c r="A52" s="101"/>
      <c r="B52" s="9" t="s">
        <v>6</v>
      </c>
      <c r="C52" s="30">
        <f>SUM(C42:C51)</f>
        <v>336</v>
      </c>
      <c r="D52" s="30">
        <f>SUM(D42:D51)</f>
        <v>319</v>
      </c>
      <c r="E52" s="31">
        <f t="shared" si="10"/>
        <v>0.9494047619047619</v>
      </c>
      <c r="F52" s="30">
        <f>SUM(F42:F51)</f>
        <v>0</v>
      </c>
      <c r="G52" s="31">
        <f t="shared" si="11"/>
        <v>0</v>
      </c>
      <c r="H52" s="30">
        <f>SUM(H42:H51)</f>
        <v>40</v>
      </c>
      <c r="I52" s="31">
        <f t="shared" si="23"/>
        <v>0.12539184952978055</v>
      </c>
      <c r="J52" s="30">
        <f>SUM(J42:J51)</f>
        <v>159</v>
      </c>
      <c r="K52" s="31">
        <f>J52/D52</f>
        <v>0.49843260188087773</v>
      </c>
      <c r="L52" s="30">
        <f>SUM(L42:L51)</f>
        <v>120</v>
      </c>
      <c r="M52" s="31">
        <f t="shared" si="24"/>
        <v>0.3761755485893417</v>
      </c>
      <c r="N52" s="30" t="s">
        <v>3</v>
      </c>
      <c r="O52" s="30" t="s">
        <v>3</v>
      </c>
      <c r="P52" s="30" t="s">
        <v>3</v>
      </c>
      <c r="Q52" s="30" t="s">
        <v>3</v>
      </c>
      <c r="R52" s="31">
        <f t="shared" si="21"/>
        <v>1</v>
      </c>
      <c r="S52" s="31">
        <f t="shared" si="22"/>
        <v>0.8746081504702194</v>
      </c>
      <c r="T52" s="30"/>
      <c r="U52" s="30"/>
      <c r="V52" s="30" t="s">
        <v>4</v>
      </c>
      <c r="W52" s="30" t="s">
        <v>3</v>
      </c>
      <c r="X52" s="30" t="s">
        <v>3</v>
      </c>
      <c r="Y52" s="30" t="s">
        <v>3</v>
      </c>
      <c r="Z52" s="30" t="s">
        <v>3</v>
      </c>
      <c r="AA52" s="30" t="s">
        <v>3</v>
      </c>
    </row>
    <row r="53" spans="1:27" s="9" customFormat="1" ht="30">
      <c r="A53" s="101"/>
      <c r="B53" s="9" t="s">
        <v>5</v>
      </c>
      <c r="C53" s="30"/>
      <c r="D53" s="30">
        <v>12655</v>
      </c>
      <c r="E53" s="31" t="e">
        <f t="shared" si="10"/>
        <v>#DIV/0!</v>
      </c>
      <c r="F53" s="30"/>
      <c r="G53" s="31">
        <v>0.033</v>
      </c>
      <c r="H53" s="30"/>
      <c r="I53" s="31">
        <v>0.203</v>
      </c>
      <c r="J53" s="30"/>
      <c r="K53" s="31">
        <v>0.491</v>
      </c>
      <c r="L53" s="30"/>
      <c r="M53" s="31">
        <v>0.274</v>
      </c>
      <c r="N53" s="30" t="s">
        <v>3</v>
      </c>
      <c r="O53" s="30" t="s">
        <v>3</v>
      </c>
      <c r="P53" s="30" t="s">
        <v>3</v>
      </c>
      <c r="Q53" s="30" t="s">
        <v>3</v>
      </c>
      <c r="R53" s="31">
        <f t="shared" si="21"/>
        <v>0.968</v>
      </c>
      <c r="S53" s="31">
        <f t="shared" si="22"/>
        <v>0.765</v>
      </c>
      <c r="T53" s="30"/>
      <c r="U53" s="30"/>
      <c r="V53" s="30" t="s">
        <v>4</v>
      </c>
      <c r="W53" s="30" t="s">
        <v>3</v>
      </c>
      <c r="X53" s="30" t="s">
        <v>3</v>
      </c>
      <c r="Y53" s="30" t="s">
        <v>3</v>
      </c>
      <c r="Z53" s="30" t="s">
        <v>3</v>
      </c>
      <c r="AA53" s="30" t="s">
        <v>3</v>
      </c>
    </row>
    <row r="54" spans="1:27" s="9" customFormat="1" ht="18.75">
      <c r="A54" s="106"/>
      <c r="B54" s="9" t="s">
        <v>0</v>
      </c>
      <c r="C54" s="30"/>
      <c r="D54" s="30">
        <v>1343844</v>
      </c>
      <c r="E54" s="31" t="e">
        <f t="shared" si="10"/>
        <v>#DIV/0!</v>
      </c>
      <c r="F54" s="30"/>
      <c r="G54" s="31">
        <v>0.038</v>
      </c>
      <c r="H54" s="30"/>
      <c r="I54" s="31">
        <v>0.217</v>
      </c>
      <c r="J54" s="30"/>
      <c r="K54" s="31">
        <v>0.457</v>
      </c>
      <c r="L54" s="30"/>
      <c r="M54" s="31">
        <v>0.288</v>
      </c>
      <c r="N54" s="30" t="s">
        <v>3</v>
      </c>
      <c r="O54" s="30" t="s">
        <v>3</v>
      </c>
      <c r="P54" s="30" t="s">
        <v>3</v>
      </c>
      <c r="Q54" s="30" t="s">
        <v>3</v>
      </c>
      <c r="R54" s="31">
        <f t="shared" si="21"/>
        <v>0.962</v>
      </c>
      <c r="S54" s="31">
        <f t="shared" si="22"/>
        <v>0.745</v>
      </c>
      <c r="T54" s="30"/>
      <c r="U54" s="30"/>
      <c r="V54" s="30" t="s">
        <v>4</v>
      </c>
      <c r="W54" s="30" t="s">
        <v>3</v>
      </c>
      <c r="X54" s="30" t="s">
        <v>3</v>
      </c>
      <c r="Y54" s="30" t="s">
        <v>3</v>
      </c>
      <c r="Z54" s="30" t="s">
        <v>3</v>
      </c>
      <c r="AA54" s="30" t="s">
        <v>3</v>
      </c>
    </row>
    <row r="55" spans="3:27" ht="15" customHeight="1">
      <c r="C55" s="33"/>
      <c r="D55" s="33"/>
      <c r="E55" s="33"/>
      <c r="F55" s="107"/>
      <c r="G55" s="108"/>
      <c r="H55" s="33"/>
      <c r="I55" s="33"/>
      <c r="J55" s="33"/>
      <c r="K55" s="33"/>
      <c r="L55" s="33"/>
      <c r="M55" s="35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19" s="34" customFormat="1" ht="90">
      <c r="A56" s="14"/>
      <c r="B56" s="34" t="s">
        <v>44</v>
      </c>
      <c r="C56" s="98" t="s">
        <v>2</v>
      </c>
      <c r="D56" s="98"/>
      <c r="E56" s="98"/>
      <c r="F56" s="34" t="s">
        <v>1</v>
      </c>
      <c r="G56" s="14" t="s">
        <v>7</v>
      </c>
      <c r="H56" s="14" t="s">
        <v>15</v>
      </c>
      <c r="I56" s="14" t="s">
        <v>14</v>
      </c>
      <c r="J56" s="14" t="s">
        <v>13</v>
      </c>
      <c r="K56" s="14" t="s">
        <v>163</v>
      </c>
      <c r="L56" s="14" t="s">
        <v>40</v>
      </c>
      <c r="M56" s="34" t="s">
        <v>9</v>
      </c>
      <c r="N56" s="14" t="s">
        <v>10</v>
      </c>
      <c r="O56" s="14" t="s">
        <v>42</v>
      </c>
      <c r="P56" s="14"/>
      <c r="Q56" s="14" t="s">
        <v>6</v>
      </c>
      <c r="R56" s="14" t="s">
        <v>5</v>
      </c>
      <c r="S56" s="14" t="s">
        <v>0</v>
      </c>
    </row>
    <row r="57" spans="1:20" s="47" customFormat="1" ht="18.75">
      <c r="A57" s="102" t="s">
        <v>164</v>
      </c>
      <c r="B57" s="47" t="s">
        <v>166</v>
      </c>
      <c r="C57" s="104"/>
      <c r="D57" s="95"/>
      <c r="E57" s="96"/>
      <c r="F57" s="64">
        <v>4</v>
      </c>
      <c r="G57" s="76">
        <v>4</v>
      </c>
      <c r="H57" s="76"/>
      <c r="I57" s="62"/>
      <c r="J57" s="76"/>
      <c r="K57" s="76"/>
      <c r="L57" s="76"/>
      <c r="M57" s="90"/>
      <c r="N57" s="62"/>
      <c r="O57" s="65"/>
      <c r="P57" s="65"/>
      <c r="Q57" s="76"/>
      <c r="R57" s="76"/>
      <c r="S57" s="76"/>
      <c r="T57" s="85"/>
    </row>
    <row r="58" spans="1:20" ht="177" customHeight="1">
      <c r="A58" s="103"/>
      <c r="B58" s="36" t="s">
        <v>48</v>
      </c>
      <c r="C58" s="109" t="s">
        <v>47</v>
      </c>
      <c r="D58" s="110"/>
      <c r="E58" s="111"/>
      <c r="F58" s="63">
        <v>3</v>
      </c>
      <c r="G58" s="76"/>
      <c r="H58" s="76"/>
      <c r="I58" s="62"/>
      <c r="J58" s="76"/>
      <c r="K58" s="76"/>
      <c r="L58" s="76"/>
      <c r="M58" s="91"/>
      <c r="N58" s="62"/>
      <c r="O58" s="76"/>
      <c r="P58" s="76"/>
      <c r="Q58" s="76"/>
      <c r="R58" s="76"/>
      <c r="S58" s="76"/>
      <c r="T58" s="85"/>
    </row>
    <row r="59" spans="1:20" ht="62.25" customHeight="1">
      <c r="A59" s="46" t="s">
        <v>164</v>
      </c>
      <c r="B59" s="14">
        <v>2</v>
      </c>
      <c r="C59" s="97" t="s">
        <v>55</v>
      </c>
      <c r="D59" s="97"/>
      <c r="E59" s="97"/>
      <c r="F59" s="63">
        <v>3</v>
      </c>
      <c r="G59" s="76"/>
      <c r="H59" s="76"/>
      <c r="I59" s="62"/>
      <c r="J59" s="76"/>
      <c r="K59" s="76"/>
      <c r="L59" s="76"/>
      <c r="M59" s="90"/>
      <c r="N59" s="62"/>
      <c r="O59" s="76"/>
      <c r="P59" s="76"/>
      <c r="Q59" s="76"/>
      <c r="R59" s="76"/>
      <c r="S59" s="76"/>
      <c r="T59" s="85"/>
    </row>
    <row r="60" spans="1:20" ht="69.75" customHeight="1">
      <c r="A60" s="46" t="s">
        <v>164</v>
      </c>
      <c r="B60" s="14" t="s">
        <v>45</v>
      </c>
      <c r="C60" s="97" t="s">
        <v>56</v>
      </c>
      <c r="D60" s="97"/>
      <c r="E60" s="97"/>
      <c r="F60" s="63">
        <v>1</v>
      </c>
      <c r="G60" s="76"/>
      <c r="H60" s="76"/>
      <c r="I60" s="62"/>
      <c r="J60" s="76"/>
      <c r="K60" s="76"/>
      <c r="L60" s="76"/>
      <c r="M60" s="90"/>
      <c r="N60" s="62"/>
      <c r="O60" s="76"/>
      <c r="P60" s="76"/>
      <c r="Q60" s="76"/>
      <c r="R60" s="76"/>
      <c r="S60" s="76"/>
      <c r="T60" s="85"/>
    </row>
    <row r="61" spans="1:20" ht="120" customHeight="1">
      <c r="A61" s="46" t="s">
        <v>164</v>
      </c>
      <c r="B61" s="14" t="s">
        <v>46</v>
      </c>
      <c r="C61" s="97" t="s">
        <v>57</v>
      </c>
      <c r="D61" s="97"/>
      <c r="E61" s="97"/>
      <c r="F61" s="63">
        <v>3</v>
      </c>
      <c r="G61" s="76"/>
      <c r="H61" s="76"/>
      <c r="I61" s="62"/>
      <c r="J61" s="76"/>
      <c r="K61" s="76"/>
      <c r="L61" s="76"/>
      <c r="M61" s="91"/>
      <c r="N61" s="62"/>
      <c r="O61" s="76"/>
      <c r="P61" s="76"/>
      <c r="Q61" s="76"/>
      <c r="R61" s="76"/>
      <c r="S61" s="76"/>
      <c r="T61" s="85"/>
    </row>
    <row r="62" spans="1:20" ht="123.75" customHeight="1">
      <c r="A62" s="46" t="s">
        <v>164</v>
      </c>
      <c r="B62" s="14">
        <v>4</v>
      </c>
      <c r="C62" s="97" t="s">
        <v>58</v>
      </c>
      <c r="D62" s="97"/>
      <c r="E62" s="97"/>
      <c r="F62" s="63">
        <v>2</v>
      </c>
      <c r="G62" s="76"/>
      <c r="H62" s="76"/>
      <c r="I62" s="62"/>
      <c r="J62" s="76"/>
      <c r="K62" s="76"/>
      <c r="L62" s="76"/>
      <c r="M62" s="90"/>
      <c r="N62" s="62"/>
      <c r="O62" s="76"/>
      <c r="P62" s="76"/>
      <c r="Q62" s="76"/>
      <c r="R62" s="76"/>
      <c r="S62" s="76"/>
      <c r="T62" s="85"/>
    </row>
    <row r="63" spans="1:20" ht="66.75" customHeight="1">
      <c r="A63" s="46" t="s">
        <v>164</v>
      </c>
      <c r="B63" s="14">
        <v>5</v>
      </c>
      <c r="C63" s="97" t="s">
        <v>59</v>
      </c>
      <c r="D63" s="97"/>
      <c r="E63" s="97"/>
      <c r="F63" s="63">
        <v>1</v>
      </c>
      <c r="G63" s="76"/>
      <c r="H63" s="76"/>
      <c r="I63" s="62"/>
      <c r="J63" s="76"/>
      <c r="K63" s="76"/>
      <c r="L63" s="76"/>
      <c r="M63" s="90"/>
      <c r="N63" s="62"/>
      <c r="O63" s="76"/>
      <c r="P63" s="76"/>
      <c r="Q63" s="76"/>
      <c r="R63" s="76"/>
      <c r="S63" s="76"/>
      <c r="T63" s="85"/>
    </row>
    <row r="64" spans="1:20" ht="125.25" customHeight="1">
      <c r="A64" s="46" t="s">
        <v>164</v>
      </c>
      <c r="B64" s="14">
        <v>6</v>
      </c>
      <c r="C64" s="97" t="s">
        <v>60</v>
      </c>
      <c r="D64" s="97"/>
      <c r="E64" s="97"/>
      <c r="F64" s="63">
        <v>2</v>
      </c>
      <c r="G64" s="76"/>
      <c r="H64" s="76"/>
      <c r="I64" s="62"/>
      <c r="J64" s="76"/>
      <c r="K64" s="76"/>
      <c r="L64" s="76"/>
      <c r="M64" s="91"/>
      <c r="N64" s="62"/>
      <c r="O64" s="76"/>
      <c r="P64" s="76"/>
      <c r="Q64" s="76"/>
      <c r="R64" s="76"/>
      <c r="S64" s="76"/>
      <c r="T64" s="85"/>
    </row>
    <row r="65" spans="1:20" ht="152.25" customHeight="1">
      <c r="A65" s="46" t="s">
        <v>164</v>
      </c>
      <c r="B65" s="14">
        <v>7</v>
      </c>
      <c r="C65" s="97" t="s">
        <v>61</v>
      </c>
      <c r="D65" s="97"/>
      <c r="E65" s="97"/>
      <c r="F65" s="63">
        <v>3</v>
      </c>
      <c r="G65" s="76"/>
      <c r="H65" s="76"/>
      <c r="I65" s="62"/>
      <c r="J65" s="76"/>
      <c r="K65" s="76"/>
      <c r="L65" s="76"/>
      <c r="M65" s="90"/>
      <c r="N65" s="62"/>
      <c r="O65" s="76"/>
      <c r="P65" s="76"/>
      <c r="Q65" s="76"/>
      <c r="R65" s="76"/>
      <c r="S65" s="76"/>
      <c r="T65" s="85"/>
    </row>
    <row r="66" spans="1:20" ht="130.5" customHeight="1">
      <c r="A66" s="46" t="s">
        <v>164</v>
      </c>
      <c r="B66" s="14">
        <v>8</v>
      </c>
      <c r="C66" s="97" t="s">
        <v>62</v>
      </c>
      <c r="D66" s="97"/>
      <c r="E66" s="97"/>
      <c r="F66" s="63">
        <v>2</v>
      </c>
      <c r="G66" s="76"/>
      <c r="H66" s="76"/>
      <c r="I66" s="62"/>
      <c r="J66" s="76"/>
      <c r="K66" s="76"/>
      <c r="L66" s="76"/>
      <c r="M66" s="90"/>
      <c r="N66" s="62"/>
      <c r="O66" s="76"/>
      <c r="P66" s="76"/>
      <c r="Q66" s="76"/>
      <c r="R66" s="76"/>
      <c r="S66" s="76"/>
      <c r="T66" s="85"/>
    </row>
    <row r="67" spans="1:20" ht="115.5" customHeight="1">
      <c r="A67" s="46" t="s">
        <v>164</v>
      </c>
      <c r="B67" s="14">
        <v>9</v>
      </c>
      <c r="C67" s="97" t="s">
        <v>63</v>
      </c>
      <c r="D67" s="97"/>
      <c r="E67" s="97"/>
      <c r="F67" s="63">
        <v>1</v>
      </c>
      <c r="G67" s="76"/>
      <c r="H67" s="76"/>
      <c r="I67" s="62"/>
      <c r="J67" s="76"/>
      <c r="K67" s="76"/>
      <c r="L67" s="76"/>
      <c r="M67" s="91"/>
      <c r="N67" s="62"/>
      <c r="O67" s="76"/>
      <c r="P67" s="76"/>
      <c r="Q67" s="76"/>
      <c r="R67" s="76"/>
      <c r="S67" s="76"/>
      <c r="T67" s="85"/>
    </row>
    <row r="68" spans="1:20" ht="57.75" customHeight="1">
      <c r="A68" s="46" t="s">
        <v>164</v>
      </c>
      <c r="B68" s="14">
        <v>10</v>
      </c>
      <c r="C68" s="97" t="s">
        <v>64</v>
      </c>
      <c r="D68" s="97"/>
      <c r="E68" s="97"/>
      <c r="F68" s="63">
        <v>1</v>
      </c>
      <c r="G68" s="76"/>
      <c r="H68" s="76"/>
      <c r="I68" s="62"/>
      <c r="J68" s="76"/>
      <c r="K68" s="76"/>
      <c r="L68" s="76"/>
      <c r="M68" s="90"/>
      <c r="N68" s="62"/>
      <c r="O68" s="76"/>
      <c r="P68" s="76"/>
      <c r="Q68" s="76"/>
      <c r="R68" s="76"/>
      <c r="S68" s="76"/>
      <c r="T68" s="85"/>
    </row>
    <row r="69" spans="1:20" ht="81" customHeight="1">
      <c r="A69" s="46" t="s">
        <v>164</v>
      </c>
      <c r="B69" s="14">
        <v>11</v>
      </c>
      <c r="C69" s="97" t="s">
        <v>65</v>
      </c>
      <c r="D69" s="97"/>
      <c r="E69" s="97"/>
      <c r="F69" s="63">
        <v>2</v>
      </c>
      <c r="G69" s="76"/>
      <c r="H69" s="76"/>
      <c r="I69" s="62"/>
      <c r="J69" s="76"/>
      <c r="K69" s="76"/>
      <c r="L69" s="76"/>
      <c r="M69" s="91"/>
      <c r="N69" s="62"/>
      <c r="O69" s="76"/>
      <c r="P69" s="76"/>
      <c r="Q69" s="76"/>
      <c r="R69" s="76"/>
      <c r="S69" s="76"/>
      <c r="T69" s="85"/>
    </row>
    <row r="70" spans="1:20" ht="409.5" customHeight="1">
      <c r="A70" s="1" t="s">
        <v>165</v>
      </c>
      <c r="B70" s="14" t="s">
        <v>49</v>
      </c>
      <c r="C70" s="97" t="s">
        <v>66</v>
      </c>
      <c r="D70" s="97"/>
      <c r="E70" s="97"/>
      <c r="F70" s="63">
        <v>1</v>
      </c>
      <c r="G70" s="76"/>
      <c r="H70" s="76"/>
      <c r="I70" s="62"/>
      <c r="J70" s="76"/>
      <c r="K70" s="76"/>
      <c r="L70" s="76"/>
      <c r="M70" s="90"/>
      <c r="N70" s="62"/>
      <c r="O70" s="76"/>
      <c r="P70" s="76"/>
      <c r="Q70" s="76"/>
      <c r="R70" s="76"/>
      <c r="S70" s="76"/>
      <c r="T70" s="85"/>
    </row>
    <row r="71" spans="1:20" ht="128.25" customHeight="1">
      <c r="A71" s="1" t="s">
        <v>165</v>
      </c>
      <c r="B71" s="14" t="s">
        <v>50</v>
      </c>
      <c r="C71" s="97" t="s">
        <v>67</v>
      </c>
      <c r="D71" s="97"/>
      <c r="E71" s="97"/>
      <c r="F71" s="63">
        <v>2</v>
      </c>
      <c r="G71" s="76"/>
      <c r="H71" s="76"/>
      <c r="I71" s="62"/>
      <c r="J71" s="76"/>
      <c r="K71" s="76"/>
      <c r="L71" s="76"/>
      <c r="M71" s="91"/>
      <c r="N71" s="62"/>
      <c r="O71" s="76"/>
      <c r="P71" s="76"/>
      <c r="Q71" s="76"/>
      <c r="R71" s="76"/>
      <c r="S71" s="76"/>
      <c r="T71" s="85"/>
    </row>
    <row r="72" spans="1:20" ht="147" customHeight="1">
      <c r="A72" s="1" t="s">
        <v>165</v>
      </c>
      <c r="B72" s="14" t="s">
        <v>51</v>
      </c>
      <c r="C72" s="97" t="s">
        <v>68</v>
      </c>
      <c r="D72" s="97"/>
      <c r="E72" s="97"/>
      <c r="F72" s="63">
        <v>1</v>
      </c>
      <c r="G72" s="76"/>
      <c r="H72" s="76"/>
      <c r="I72" s="62"/>
      <c r="J72" s="76"/>
      <c r="K72" s="76"/>
      <c r="L72" s="76"/>
      <c r="M72" s="90"/>
      <c r="N72" s="62"/>
      <c r="O72" s="76"/>
      <c r="P72" s="76"/>
      <c r="Q72" s="76"/>
      <c r="R72" s="76"/>
      <c r="S72" s="76"/>
      <c r="T72" s="85"/>
    </row>
    <row r="73" spans="1:20" ht="96.75" customHeight="1">
      <c r="A73" s="1" t="s">
        <v>165</v>
      </c>
      <c r="B73" s="14" t="s">
        <v>52</v>
      </c>
      <c r="C73" s="97" t="s">
        <v>69</v>
      </c>
      <c r="D73" s="97"/>
      <c r="E73" s="97"/>
      <c r="F73" s="63">
        <v>2</v>
      </c>
      <c r="G73" s="76"/>
      <c r="H73" s="76"/>
      <c r="I73" s="62"/>
      <c r="J73" s="76"/>
      <c r="K73" s="76"/>
      <c r="L73" s="76"/>
      <c r="M73" s="91"/>
      <c r="N73" s="62"/>
      <c r="O73" s="76"/>
      <c r="P73" s="76"/>
      <c r="Q73" s="76"/>
      <c r="R73" s="76"/>
      <c r="S73" s="76"/>
      <c r="T73" s="85"/>
    </row>
    <row r="74" spans="1:20" ht="113.25" customHeight="1">
      <c r="A74" s="1" t="s">
        <v>164</v>
      </c>
      <c r="B74" s="14">
        <v>14</v>
      </c>
      <c r="C74" s="97" t="s">
        <v>70</v>
      </c>
      <c r="D74" s="97"/>
      <c r="E74" s="97"/>
      <c r="F74" s="63">
        <v>1</v>
      </c>
      <c r="G74" s="76"/>
      <c r="H74" s="76"/>
      <c r="I74" s="62"/>
      <c r="J74" s="76"/>
      <c r="K74" s="76"/>
      <c r="L74" s="76"/>
      <c r="M74" s="90"/>
      <c r="N74" s="62"/>
      <c r="O74" s="76"/>
      <c r="P74" s="76"/>
      <c r="Q74" s="76"/>
      <c r="R74" s="76"/>
      <c r="S74" s="76"/>
      <c r="T74" s="85"/>
    </row>
    <row r="75" spans="1:20" ht="155.25" customHeight="1">
      <c r="A75" s="1" t="s">
        <v>164</v>
      </c>
      <c r="B75" s="14" t="s">
        <v>53</v>
      </c>
      <c r="C75" s="97" t="s">
        <v>71</v>
      </c>
      <c r="D75" s="97"/>
      <c r="E75" s="97"/>
      <c r="F75" s="63">
        <v>2</v>
      </c>
      <c r="G75" s="76"/>
      <c r="H75" s="76"/>
      <c r="I75" s="62"/>
      <c r="J75" s="76"/>
      <c r="K75" s="76"/>
      <c r="L75" s="76"/>
      <c r="M75" s="90"/>
      <c r="N75" s="62"/>
      <c r="O75" s="76"/>
      <c r="P75" s="76"/>
      <c r="Q75" s="76"/>
      <c r="R75" s="76"/>
      <c r="S75" s="76"/>
      <c r="T75" s="85"/>
    </row>
    <row r="76" spans="1:20" ht="166.5" customHeight="1">
      <c r="A76" s="1" t="s">
        <v>164</v>
      </c>
      <c r="B76" s="14" t="s">
        <v>54</v>
      </c>
      <c r="C76" s="97" t="s">
        <v>71</v>
      </c>
      <c r="D76" s="97"/>
      <c r="E76" s="97"/>
      <c r="F76" s="63">
        <v>1</v>
      </c>
      <c r="G76" s="76"/>
      <c r="H76" s="76"/>
      <c r="I76" s="62"/>
      <c r="J76" s="76"/>
      <c r="K76" s="76"/>
      <c r="L76" s="76"/>
      <c r="M76" s="90"/>
      <c r="N76" s="62"/>
      <c r="O76" s="76"/>
      <c r="P76" s="76"/>
      <c r="Q76" s="76"/>
      <c r="R76" s="76"/>
      <c r="S76" s="76"/>
      <c r="T76" s="85"/>
    </row>
  </sheetData>
  <sheetProtection/>
  <mergeCells count="35">
    <mergeCell ref="C71:E71"/>
    <mergeCell ref="A4:A15"/>
    <mergeCell ref="C73:E73"/>
    <mergeCell ref="H2:I2"/>
    <mergeCell ref="C72:E72"/>
    <mergeCell ref="C74:E74"/>
    <mergeCell ref="C58:E58"/>
    <mergeCell ref="C59:E59"/>
    <mergeCell ref="C60:E60"/>
    <mergeCell ref="C61:E61"/>
    <mergeCell ref="C67:E67"/>
    <mergeCell ref="F55:G55"/>
    <mergeCell ref="C2:E2"/>
    <mergeCell ref="F2:G2"/>
    <mergeCell ref="V2:AA2"/>
    <mergeCell ref="J2:K2"/>
    <mergeCell ref="N2:O2"/>
    <mergeCell ref="P2:Q2"/>
    <mergeCell ref="C70:E70"/>
    <mergeCell ref="A29:A41"/>
    <mergeCell ref="A17:A28"/>
    <mergeCell ref="C68:E68"/>
    <mergeCell ref="A57:A58"/>
    <mergeCell ref="C57:E57"/>
    <mergeCell ref="A42:A54"/>
    <mergeCell ref="C1:M1"/>
    <mergeCell ref="C75:E75"/>
    <mergeCell ref="C76:E76"/>
    <mergeCell ref="C56:E56"/>
    <mergeCell ref="C64:E64"/>
    <mergeCell ref="C65:E65"/>
    <mergeCell ref="C66:E66"/>
    <mergeCell ref="C62:E62"/>
    <mergeCell ref="C69:E69"/>
    <mergeCell ref="C63:E6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29" r:id="rId1"/>
  <rowBreaks count="1" manualBreakCount="1">
    <brk id="54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88"/>
  <sheetViews>
    <sheetView view="pageBreakPreview" zoomScale="59" zoomScaleNormal="80" zoomScaleSheetLayoutView="59" workbookViewId="0" topLeftCell="A1">
      <selection activeCell="A4" sqref="A4:A14"/>
    </sheetView>
  </sheetViews>
  <sheetFormatPr defaultColWidth="9.140625" defaultRowHeight="15"/>
  <cols>
    <col min="1" max="1" width="9.140625" style="1" customWidth="1"/>
    <col min="2" max="2" width="21.8515625" style="1" customWidth="1"/>
    <col min="3" max="3" width="11.00390625" style="1" customWidth="1"/>
    <col min="4" max="4" width="12.57421875" style="1" bestFit="1" customWidth="1"/>
    <col min="5" max="5" width="12.140625" style="1" bestFit="1" customWidth="1"/>
    <col min="6" max="6" width="10.57421875" style="1" bestFit="1" customWidth="1"/>
    <col min="7" max="7" width="10.8515625" style="1" bestFit="1" customWidth="1"/>
    <col min="8" max="8" width="10.57421875" style="1" bestFit="1" customWidth="1"/>
    <col min="9" max="9" width="12.140625" style="1" bestFit="1" customWidth="1"/>
    <col min="10" max="10" width="10.57421875" style="1" bestFit="1" customWidth="1"/>
    <col min="11" max="11" width="12.140625" style="1" bestFit="1" customWidth="1"/>
    <col min="12" max="12" width="10.57421875" style="1" bestFit="1" customWidth="1"/>
    <col min="13" max="13" width="12.140625" style="1" bestFit="1" customWidth="1"/>
    <col min="14" max="15" width="10.57421875" style="1" bestFit="1" customWidth="1"/>
    <col min="16" max="16" width="9.421875" style="1" bestFit="1" customWidth="1"/>
    <col min="17" max="17" width="14.28125" style="1" customWidth="1"/>
    <col min="18" max="18" width="12.140625" style="1" bestFit="1" customWidth="1"/>
    <col min="19" max="19" width="12.00390625" style="1" bestFit="1" customWidth="1"/>
    <col min="20" max="22" width="9.28125" style="1" bestFit="1" customWidth="1"/>
    <col min="23" max="23" width="9.8515625" style="1" bestFit="1" customWidth="1"/>
    <col min="24" max="24" width="9.28125" style="1" bestFit="1" customWidth="1"/>
    <col min="25" max="25" width="9.8515625" style="1" bestFit="1" customWidth="1"/>
    <col min="26" max="26" width="9.28125" style="1" bestFit="1" customWidth="1"/>
    <col min="27" max="27" width="11.28125" style="1" bestFit="1" customWidth="1"/>
    <col min="28" max="16384" width="9.140625" style="1" customWidth="1"/>
  </cols>
  <sheetData>
    <row r="1" spans="2:12" ht="15">
      <c r="B1" s="104" t="s">
        <v>195</v>
      </c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3:27" ht="84" customHeight="1">
      <c r="C2" s="104" t="s">
        <v>36</v>
      </c>
      <c r="D2" s="95"/>
      <c r="E2" s="96"/>
      <c r="F2" s="104" t="s">
        <v>35</v>
      </c>
      <c r="G2" s="96"/>
      <c r="H2" s="104" t="s">
        <v>34</v>
      </c>
      <c r="I2" s="96"/>
      <c r="J2" s="104" t="s">
        <v>33</v>
      </c>
      <c r="K2" s="96"/>
      <c r="L2" s="1" t="s">
        <v>32</v>
      </c>
      <c r="N2" s="113" t="s">
        <v>31</v>
      </c>
      <c r="O2" s="114"/>
      <c r="P2" s="113" t="s">
        <v>30</v>
      </c>
      <c r="Q2" s="114"/>
      <c r="R2" s="1" t="s">
        <v>29</v>
      </c>
      <c r="S2" s="1" t="s">
        <v>28</v>
      </c>
      <c r="T2" s="1" t="s">
        <v>27</v>
      </c>
      <c r="U2" s="1" t="s">
        <v>26</v>
      </c>
      <c r="V2" s="104" t="s">
        <v>25</v>
      </c>
      <c r="W2" s="95"/>
      <c r="X2" s="95"/>
      <c r="Y2" s="95"/>
      <c r="Z2" s="95"/>
      <c r="AA2" s="96"/>
    </row>
    <row r="3" spans="1:27" ht="165">
      <c r="A3" s="48"/>
      <c r="C3" s="1" t="s">
        <v>23</v>
      </c>
      <c r="D3" s="1" t="s">
        <v>22</v>
      </c>
      <c r="E3" s="1" t="s">
        <v>21</v>
      </c>
      <c r="F3" s="1" t="s">
        <v>17</v>
      </c>
      <c r="G3" s="1" t="s">
        <v>20</v>
      </c>
      <c r="H3" s="1" t="s">
        <v>17</v>
      </c>
      <c r="I3" s="1" t="s">
        <v>20</v>
      </c>
      <c r="J3" s="1" t="s">
        <v>17</v>
      </c>
      <c r="K3" s="1" t="s">
        <v>20</v>
      </c>
      <c r="L3" s="1" t="s">
        <v>17</v>
      </c>
      <c r="M3" s="1" t="s">
        <v>20</v>
      </c>
      <c r="N3" s="1" t="s">
        <v>17</v>
      </c>
      <c r="O3" s="1" t="s">
        <v>20</v>
      </c>
      <c r="P3" s="1" t="s">
        <v>17</v>
      </c>
      <c r="Q3" s="1" t="s">
        <v>20</v>
      </c>
      <c r="V3" s="1" t="s">
        <v>17</v>
      </c>
      <c r="W3" s="1" t="s">
        <v>19</v>
      </c>
      <c r="X3" s="1" t="s">
        <v>17</v>
      </c>
      <c r="Y3" s="1" t="s">
        <v>18</v>
      </c>
      <c r="Z3" s="1" t="s">
        <v>17</v>
      </c>
      <c r="AA3" s="1" t="s">
        <v>16</v>
      </c>
    </row>
    <row r="4" spans="1:27" s="86" customFormat="1" ht="30">
      <c r="A4" s="99" t="s">
        <v>196</v>
      </c>
      <c r="B4" s="85" t="s">
        <v>7</v>
      </c>
      <c r="E4" s="86" t="e">
        <f aca="true" t="shared" si="0" ref="E4:E13">D4/C4</f>
        <v>#DIV/0!</v>
      </c>
      <c r="G4" s="86" t="e">
        <f aca="true" t="shared" si="1" ref="G4:G13">F4/D4</f>
        <v>#DIV/0!</v>
      </c>
      <c r="I4" s="86" t="e">
        <f aca="true" t="shared" si="2" ref="I4:I13">H4/D4</f>
        <v>#DIV/0!</v>
      </c>
      <c r="K4" s="86" t="e">
        <f aca="true" t="shared" si="3" ref="K4:K13">J4/D4</f>
        <v>#DIV/0!</v>
      </c>
      <c r="M4" s="86" t="e">
        <f aca="true" t="shared" si="4" ref="M4:M13">L4/D4</f>
        <v>#DIV/0!</v>
      </c>
      <c r="R4" s="86" t="e">
        <f aca="true" t="shared" si="5" ref="R4:R13">I4+K4+M4</f>
        <v>#DIV/0!</v>
      </c>
      <c r="S4" s="86" t="e">
        <f aca="true" t="shared" si="6" ref="S4:S13">K4+M4</f>
        <v>#DIV/0!</v>
      </c>
      <c r="W4" s="86" t="e">
        <f aca="true" t="shared" si="7" ref="W4:W12">V4/C4</f>
        <v>#DIV/0!</v>
      </c>
      <c r="Y4" s="86" t="e">
        <f aca="true" t="shared" si="8" ref="Y4:Y12">X4/C4</f>
        <v>#DIV/0!</v>
      </c>
      <c r="AA4" s="86" t="e">
        <f aca="true" t="shared" si="9" ref="AA4:AA12">Z4/C4</f>
        <v>#DIV/0!</v>
      </c>
    </row>
    <row r="5" spans="1:27" s="86" customFormat="1" ht="30">
      <c r="A5" s="99"/>
      <c r="B5" s="85" t="s">
        <v>15</v>
      </c>
      <c r="E5" s="86" t="e">
        <f t="shared" si="0"/>
        <v>#DIV/0!</v>
      </c>
      <c r="G5" s="86" t="e">
        <f t="shared" si="1"/>
        <v>#DIV/0!</v>
      </c>
      <c r="I5" s="86" t="e">
        <f t="shared" si="2"/>
        <v>#DIV/0!</v>
      </c>
      <c r="K5" s="86" t="e">
        <f t="shared" si="3"/>
        <v>#DIV/0!</v>
      </c>
      <c r="M5" s="86" t="e">
        <f t="shared" si="4"/>
        <v>#DIV/0!</v>
      </c>
      <c r="R5" s="86" t="e">
        <f t="shared" si="5"/>
        <v>#DIV/0!</v>
      </c>
      <c r="S5" s="86" t="e">
        <f t="shared" si="6"/>
        <v>#DIV/0!</v>
      </c>
      <c r="W5" s="86" t="e">
        <f t="shared" si="7"/>
        <v>#DIV/0!</v>
      </c>
      <c r="Y5" s="86" t="e">
        <f t="shared" si="8"/>
        <v>#DIV/0!</v>
      </c>
      <c r="AA5" s="86" t="e">
        <f t="shared" si="9"/>
        <v>#DIV/0!</v>
      </c>
    </row>
    <row r="6" spans="1:27" s="86" customFormat="1" ht="30">
      <c r="A6" s="99"/>
      <c r="B6" s="85" t="s">
        <v>14</v>
      </c>
      <c r="E6" s="86" t="e">
        <f t="shared" si="0"/>
        <v>#DIV/0!</v>
      </c>
      <c r="G6" s="86" t="e">
        <f t="shared" si="1"/>
        <v>#DIV/0!</v>
      </c>
      <c r="I6" s="86" t="e">
        <f t="shared" si="2"/>
        <v>#DIV/0!</v>
      </c>
      <c r="K6" s="86" t="e">
        <f t="shared" si="3"/>
        <v>#DIV/0!</v>
      </c>
      <c r="M6" s="86" t="e">
        <f t="shared" si="4"/>
        <v>#DIV/0!</v>
      </c>
      <c r="R6" s="86" t="e">
        <f t="shared" si="5"/>
        <v>#DIV/0!</v>
      </c>
      <c r="S6" s="86" t="e">
        <f t="shared" si="6"/>
        <v>#DIV/0!</v>
      </c>
      <c r="W6" s="86" t="e">
        <f t="shared" si="7"/>
        <v>#DIV/0!</v>
      </c>
      <c r="Y6" s="86" t="e">
        <f t="shared" si="8"/>
        <v>#DIV/0!</v>
      </c>
      <c r="AA6" s="86" t="e">
        <f t="shared" si="9"/>
        <v>#DIV/0!</v>
      </c>
    </row>
    <row r="7" spans="1:27" s="86" customFormat="1" ht="30">
      <c r="A7" s="99"/>
      <c r="B7" s="85" t="s">
        <v>13</v>
      </c>
      <c r="E7" s="86" t="e">
        <f t="shared" si="0"/>
        <v>#DIV/0!</v>
      </c>
      <c r="G7" s="86" t="e">
        <f t="shared" si="1"/>
        <v>#DIV/0!</v>
      </c>
      <c r="I7" s="86" t="e">
        <f t="shared" si="2"/>
        <v>#DIV/0!</v>
      </c>
      <c r="K7" s="86" t="e">
        <f t="shared" si="3"/>
        <v>#DIV/0!</v>
      </c>
      <c r="M7" s="86" t="e">
        <f t="shared" si="4"/>
        <v>#DIV/0!</v>
      </c>
      <c r="R7" s="86" t="e">
        <f t="shared" si="5"/>
        <v>#DIV/0!</v>
      </c>
      <c r="S7" s="86" t="e">
        <f t="shared" si="6"/>
        <v>#DIV/0!</v>
      </c>
      <c r="W7" s="86" t="e">
        <f t="shared" si="7"/>
        <v>#DIV/0!</v>
      </c>
      <c r="Y7" s="86" t="e">
        <f t="shared" si="8"/>
        <v>#DIV/0!</v>
      </c>
      <c r="AA7" s="86" t="e">
        <f t="shared" si="9"/>
        <v>#DIV/0!</v>
      </c>
    </row>
    <row r="8" spans="1:27" s="86" customFormat="1" ht="30">
      <c r="A8" s="99"/>
      <c r="B8" s="85" t="s">
        <v>38</v>
      </c>
      <c r="E8" s="86" t="e">
        <f t="shared" si="0"/>
        <v>#DIV/0!</v>
      </c>
      <c r="G8" s="86" t="e">
        <f t="shared" si="1"/>
        <v>#DIV/0!</v>
      </c>
      <c r="I8" s="86" t="e">
        <f t="shared" si="2"/>
        <v>#DIV/0!</v>
      </c>
      <c r="K8" s="86" t="e">
        <f t="shared" si="3"/>
        <v>#DIV/0!</v>
      </c>
      <c r="M8" s="86" t="e">
        <f t="shared" si="4"/>
        <v>#DIV/0!</v>
      </c>
      <c r="R8" s="86" t="e">
        <f t="shared" si="5"/>
        <v>#DIV/0!</v>
      </c>
      <c r="S8" s="86" t="e">
        <f t="shared" si="6"/>
        <v>#DIV/0!</v>
      </c>
      <c r="W8" s="86" t="e">
        <f t="shared" si="7"/>
        <v>#DIV/0!</v>
      </c>
      <c r="Y8" s="86" t="e">
        <f t="shared" si="8"/>
        <v>#DIV/0!</v>
      </c>
      <c r="AA8" s="86" t="e">
        <f t="shared" si="9"/>
        <v>#DIV/0!</v>
      </c>
    </row>
    <row r="9" spans="1:27" s="86" customFormat="1" ht="30">
      <c r="A9" s="99"/>
      <c r="B9" s="85" t="s">
        <v>11</v>
      </c>
      <c r="E9" s="86" t="e">
        <f t="shared" si="0"/>
        <v>#DIV/0!</v>
      </c>
      <c r="G9" s="86" t="e">
        <f t="shared" si="1"/>
        <v>#DIV/0!</v>
      </c>
      <c r="I9" s="86" t="e">
        <f t="shared" si="2"/>
        <v>#DIV/0!</v>
      </c>
      <c r="K9" s="86" t="e">
        <f t="shared" si="3"/>
        <v>#DIV/0!</v>
      </c>
      <c r="M9" s="86" t="e">
        <f t="shared" si="4"/>
        <v>#DIV/0!</v>
      </c>
      <c r="R9" s="86" t="e">
        <f t="shared" si="5"/>
        <v>#DIV/0!</v>
      </c>
      <c r="S9" s="86" t="e">
        <f t="shared" si="6"/>
        <v>#DIV/0!</v>
      </c>
      <c r="W9" s="86" t="e">
        <f t="shared" si="7"/>
        <v>#DIV/0!</v>
      </c>
      <c r="Y9" s="86" t="e">
        <f t="shared" si="8"/>
        <v>#DIV/0!</v>
      </c>
      <c r="AA9" s="86" t="e">
        <f t="shared" si="9"/>
        <v>#DIV/0!</v>
      </c>
    </row>
    <row r="10" spans="1:27" s="86" customFormat="1" ht="30">
      <c r="A10" s="99"/>
      <c r="B10" s="85" t="s">
        <v>37</v>
      </c>
      <c r="E10" s="86" t="e">
        <f t="shared" si="0"/>
        <v>#DIV/0!</v>
      </c>
      <c r="G10" s="86" t="e">
        <f t="shared" si="1"/>
        <v>#DIV/0!</v>
      </c>
      <c r="I10" s="86" t="e">
        <f t="shared" si="2"/>
        <v>#DIV/0!</v>
      </c>
      <c r="K10" s="86" t="e">
        <f t="shared" si="3"/>
        <v>#DIV/0!</v>
      </c>
      <c r="M10" s="86" t="e">
        <f t="shared" si="4"/>
        <v>#DIV/0!</v>
      </c>
      <c r="R10" s="86" t="e">
        <f t="shared" si="5"/>
        <v>#DIV/0!</v>
      </c>
      <c r="S10" s="86" t="e">
        <f t="shared" si="6"/>
        <v>#DIV/0!</v>
      </c>
      <c r="W10" s="86" t="e">
        <f t="shared" si="7"/>
        <v>#DIV/0!</v>
      </c>
      <c r="Y10" s="86" t="e">
        <f t="shared" si="8"/>
        <v>#DIV/0!</v>
      </c>
      <c r="AA10" s="86" t="e">
        <f t="shared" si="9"/>
        <v>#DIV/0!</v>
      </c>
    </row>
    <row r="11" spans="1:27" s="86" customFormat="1" ht="45">
      <c r="A11" s="99"/>
      <c r="B11" s="85" t="s">
        <v>42</v>
      </c>
      <c r="E11" s="86" t="e">
        <f t="shared" si="0"/>
        <v>#DIV/0!</v>
      </c>
      <c r="G11" s="86" t="e">
        <f t="shared" si="1"/>
        <v>#DIV/0!</v>
      </c>
      <c r="I11" s="86" t="e">
        <f t="shared" si="2"/>
        <v>#DIV/0!</v>
      </c>
      <c r="K11" s="86" t="e">
        <f t="shared" si="3"/>
        <v>#DIV/0!</v>
      </c>
      <c r="M11" s="86" t="e">
        <f t="shared" si="4"/>
        <v>#DIV/0!</v>
      </c>
      <c r="R11" s="86" t="e">
        <f t="shared" si="5"/>
        <v>#DIV/0!</v>
      </c>
      <c r="S11" s="86" t="e">
        <f t="shared" si="6"/>
        <v>#DIV/0!</v>
      </c>
      <c r="W11" s="86" t="e">
        <f t="shared" si="7"/>
        <v>#DIV/0!</v>
      </c>
      <c r="Y11" s="86" t="e">
        <f t="shared" si="8"/>
        <v>#DIV/0!</v>
      </c>
      <c r="AA11" s="86" t="e">
        <f t="shared" si="9"/>
        <v>#DIV/0!</v>
      </c>
    </row>
    <row r="12" spans="1:27" s="86" customFormat="1" ht="30">
      <c r="A12" s="99"/>
      <c r="B12" s="85" t="s">
        <v>9</v>
      </c>
      <c r="E12" s="86" t="e">
        <f t="shared" si="0"/>
        <v>#DIV/0!</v>
      </c>
      <c r="G12" s="86" t="e">
        <f t="shared" si="1"/>
        <v>#DIV/0!</v>
      </c>
      <c r="I12" s="86" t="e">
        <f t="shared" si="2"/>
        <v>#DIV/0!</v>
      </c>
      <c r="K12" s="86" t="e">
        <f t="shared" si="3"/>
        <v>#DIV/0!</v>
      </c>
      <c r="M12" s="86" t="e">
        <f t="shared" si="4"/>
        <v>#DIV/0!</v>
      </c>
      <c r="R12" s="86" t="e">
        <f t="shared" si="5"/>
        <v>#DIV/0!</v>
      </c>
      <c r="S12" s="86" t="e">
        <f t="shared" si="6"/>
        <v>#DIV/0!</v>
      </c>
      <c r="W12" s="86" t="e">
        <f t="shared" si="7"/>
        <v>#DIV/0!</v>
      </c>
      <c r="Y12" s="86" t="e">
        <f t="shared" si="8"/>
        <v>#DIV/0!</v>
      </c>
      <c r="AA12" s="86" t="e">
        <f t="shared" si="9"/>
        <v>#DIV/0!</v>
      </c>
    </row>
    <row r="13" spans="1:27" s="86" customFormat="1" ht="15">
      <c r="A13" s="99"/>
      <c r="B13" s="8" t="s">
        <v>6</v>
      </c>
      <c r="C13" s="86">
        <f>SUM(C4:C12)</f>
        <v>0</v>
      </c>
      <c r="D13" s="86">
        <f>SUM(D4:D12)</f>
        <v>0</v>
      </c>
      <c r="E13" s="86" t="e">
        <f t="shared" si="0"/>
        <v>#DIV/0!</v>
      </c>
      <c r="F13" s="86">
        <f>SUM(F4:F12)</f>
        <v>0</v>
      </c>
      <c r="G13" s="86" t="e">
        <f t="shared" si="1"/>
        <v>#DIV/0!</v>
      </c>
      <c r="H13" s="86">
        <f>SUM(H4:H12)</f>
        <v>0</v>
      </c>
      <c r="I13" s="86" t="e">
        <f t="shared" si="2"/>
        <v>#DIV/0!</v>
      </c>
      <c r="J13" s="86">
        <f>SUM(J4:J12)</f>
        <v>0</v>
      </c>
      <c r="K13" s="86" t="e">
        <f t="shared" si="3"/>
        <v>#DIV/0!</v>
      </c>
      <c r="L13" s="86">
        <f>SUM(L4:L12)</f>
        <v>0</v>
      </c>
      <c r="M13" s="86" t="e">
        <f t="shared" si="4"/>
        <v>#DIV/0!</v>
      </c>
      <c r="N13" s="86" t="s">
        <v>3</v>
      </c>
      <c r="O13" s="86" t="s">
        <v>3</v>
      </c>
      <c r="P13" s="86" t="s">
        <v>3</v>
      </c>
      <c r="Q13" s="86" t="s">
        <v>3</v>
      </c>
      <c r="R13" s="86" t="e">
        <f t="shared" si="5"/>
        <v>#DIV/0!</v>
      </c>
      <c r="S13" s="86" t="e">
        <f t="shared" si="6"/>
        <v>#DIV/0!</v>
      </c>
      <c r="V13" s="86">
        <f>V4+V5+V6+V7+V8+V9+V10+V11+V12</f>
        <v>0</v>
      </c>
      <c r="W13" s="86" t="e">
        <f>V13/C13</f>
        <v>#DIV/0!</v>
      </c>
      <c r="X13" s="86">
        <f>X4+X5+X6+X7+X8+X9+X10+X11+X12</f>
        <v>0</v>
      </c>
      <c r="Y13" s="86" t="e">
        <f>X13/C13</f>
        <v>#DIV/0!</v>
      </c>
      <c r="Z13" s="86">
        <f>Z4+Z5+Z6+Z7+Z8+Z9+Z10+Z11+Z12</f>
        <v>0</v>
      </c>
      <c r="AA13" s="86" t="e">
        <f>Z13/C13</f>
        <v>#DIV/0!</v>
      </c>
    </row>
    <row r="14" spans="1:2" s="86" customFormat="1" ht="30">
      <c r="A14" s="99"/>
      <c r="B14" s="8" t="s">
        <v>5</v>
      </c>
    </row>
    <row r="15" spans="1:2" s="86" customFormat="1" ht="15">
      <c r="A15" s="89"/>
      <c r="B15" s="8" t="s">
        <v>0</v>
      </c>
    </row>
    <row r="16" s="86" customFormat="1" ht="15">
      <c r="A16" s="89"/>
    </row>
    <row r="17" s="86" customFormat="1" ht="15">
      <c r="A17" s="89"/>
    </row>
    <row r="18" spans="1:27" s="47" customFormat="1" ht="30">
      <c r="A18" s="101" t="s">
        <v>167</v>
      </c>
      <c r="B18" s="46" t="s">
        <v>7</v>
      </c>
      <c r="C18" s="71">
        <v>61</v>
      </c>
      <c r="D18" s="71">
        <v>54</v>
      </c>
      <c r="E18" s="70">
        <v>0.8852459016393442</v>
      </c>
      <c r="F18" s="71">
        <v>0</v>
      </c>
      <c r="G18" s="70">
        <v>0</v>
      </c>
      <c r="H18" s="71">
        <v>3</v>
      </c>
      <c r="I18" s="70">
        <v>0.05555555555555555</v>
      </c>
      <c r="J18" s="71">
        <v>26</v>
      </c>
      <c r="K18" s="70">
        <v>0.48148148148148145</v>
      </c>
      <c r="L18" s="71">
        <v>25</v>
      </c>
      <c r="M18" s="70">
        <v>0.46296296296296297</v>
      </c>
      <c r="N18" s="71">
        <v>0</v>
      </c>
      <c r="O18" s="73" t="s">
        <v>187</v>
      </c>
      <c r="P18" s="71">
        <v>5</v>
      </c>
      <c r="Q18" s="11">
        <v>0.0925925925925926</v>
      </c>
      <c r="R18" s="11">
        <v>1</v>
      </c>
      <c r="S18" s="11">
        <v>0.9444444444444444</v>
      </c>
      <c r="T18" s="71">
        <v>13.9</v>
      </c>
      <c r="U18" s="71">
        <v>4.4</v>
      </c>
      <c r="V18" s="71">
        <v>2</v>
      </c>
      <c r="W18" s="70">
        <v>0.037037037037037035</v>
      </c>
      <c r="X18" s="71">
        <v>31</v>
      </c>
      <c r="Y18" s="70">
        <v>0.5740740740740741</v>
      </c>
      <c r="Z18" s="71">
        <v>21</v>
      </c>
      <c r="AA18" s="10">
        <v>0.3888888888888889</v>
      </c>
    </row>
    <row r="19" spans="1:27" s="47" customFormat="1" ht="30">
      <c r="A19" s="99"/>
      <c r="B19" s="46" t="s">
        <v>15</v>
      </c>
      <c r="C19" s="69">
        <v>56</v>
      </c>
      <c r="D19" s="69">
        <v>52</v>
      </c>
      <c r="E19" s="70">
        <v>0.9285714285714286</v>
      </c>
      <c r="F19" s="69">
        <v>0</v>
      </c>
      <c r="G19" s="70">
        <v>0</v>
      </c>
      <c r="H19" s="69">
        <v>19</v>
      </c>
      <c r="I19" s="70">
        <v>0.36538461538461536</v>
      </c>
      <c r="J19" s="69">
        <v>27</v>
      </c>
      <c r="K19" s="70">
        <v>0.5192307692307693</v>
      </c>
      <c r="L19" s="69">
        <v>6</v>
      </c>
      <c r="M19" s="70">
        <v>0.11538461538461539</v>
      </c>
      <c r="N19" s="69">
        <v>1</v>
      </c>
      <c r="O19" s="70">
        <v>0.019230769230769232</v>
      </c>
      <c r="P19" s="69">
        <v>3</v>
      </c>
      <c r="Q19" s="70">
        <v>0.057692307692307696</v>
      </c>
      <c r="R19" s="11">
        <v>1</v>
      </c>
      <c r="S19" s="10">
        <v>0.6346153846153847</v>
      </c>
      <c r="T19" s="69">
        <v>11.5</v>
      </c>
      <c r="U19" s="69">
        <v>3.75</v>
      </c>
      <c r="V19" s="69">
        <v>1</v>
      </c>
      <c r="W19" s="70">
        <v>0.019230769230769232</v>
      </c>
      <c r="X19" s="69">
        <v>47</v>
      </c>
      <c r="Y19" s="11">
        <v>0.9038461538461539</v>
      </c>
      <c r="Z19" s="69">
        <v>4</v>
      </c>
      <c r="AA19" s="70">
        <v>0.07692307692307693</v>
      </c>
    </row>
    <row r="20" spans="1:27" s="47" customFormat="1" ht="30">
      <c r="A20" s="99"/>
      <c r="B20" s="46" t="s">
        <v>14</v>
      </c>
      <c r="C20" s="71">
        <v>95</v>
      </c>
      <c r="D20" s="71">
        <v>93</v>
      </c>
      <c r="E20" s="72">
        <v>0.9789</v>
      </c>
      <c r="F20" s="71">
        <v>0</v>
      </c>
      <c r="G20" s="60">
        <v>0</v>
      </c>
      <c r="H20" s="72" t="s">
        <v>191</v>
      </c>
      <c r="I20" s="72">
        <v>0.1183</v>
      </c>
      <c r="J20" s="71">
        <v>54</v>
      </c>
      <c r="K20" s="72">
        <v>0.5806</v>
      </c>
      <c r="L20" s="71">
        <v>28</v>
      </c>
      <c r="M20" s="72">
        <v>0.3011</v>
      </c>
      <c r="N20" s="71">
        <v>1</v>
      </c>
      <c r="O20" s="72">
        <v>0.0107</v>
      </c>
      <c r="P20" s="71">
        <v>6</v>
      </c>
      <c r="Q20" s="72">
        <v>0.0645</v>
      </c>
      <c r="R20" s="80">
        <v>1</v>
      </c>
      <c r="S20" s="72">
        <v>0.8817</v>
      </c>
      <c r="T20" s="71">
        <v>12.91</v>
      </c>
      <c r="U20" s="71">
        <v>4.18</v>
      </c>
      <c r="V20" s="71">
        <v>6</v>
      </c>
      <c r="W20" s="10">
        <v>0.0645</v>
      </c>
      <c r="X20" s="71">
        <v>53</v>
      </c>
      <c r="Y20" s="72">
        <v>0.5699</v>
      </c>
      <c r="Z20" s="71">
        <v>34</v>
      </c>
      <c r="AA20" s="10">
        <v>0.3656</v>
      </c>
    </row>
    <row r="21" spans="1:27" s="47" customFormat="1" ht="30">
      <c r="A21" s="99"/>
      <c r="B21" s="46" t="s">
        <v>13</v>
      </c>
      <c r="C21" s="71">
        <v>85</v>
      </c>
      <c r="D21" s="71">
        <v>83</v>
      </c>
      <c r="E21" s="72">
        <v>0.9764</v>
      </c>
      <c r="F21" s="71">
        <v>0</v>
      </c>
      <c r="G21" s="71">
        <v>0</v>
      </c>
      <c r="H21" s="71">
        <v>9</v>
      </c>
      <c r="I21" s="72">
        <v>0.1084</v>
      </c>
      <c r="J21" s="71">
        <v>50</v>
      </c>
      <c r="K21" s="72">
        <v>0.6024</v>
      </c>
      <c r="L21" s="71">
        <v>24</v>
      </c>
      <c r="M21" s="72">
        <v>0.2891</v>
      </c>
      <c r="N21" s="71">
        <v>5</v>
      </c>
      <c r="O21" s="10">
        <v>0.0602</v>
      </c>
      <c r="P21" s="71">
        <v>4</v>
      </c>
      <c r="Q21" s="72">
        <v>0.0481</v>
      </c>
      <c r="R21" s="80">
        <v>1</v>
      </c>
      <c r="S21" s="11">
        <v>0.8915</v>
      </c>
      <c r="T21" s="71">
        <v>13.19</v>
      </c>
      <c r="U21" s="71">
        <v>4.18</v>
      </c>
      <c r="V21" s="71">
        <v>2</v>
      </c>
      <c r="W21" s="72">
        <v>0.024</v>
      </c>
      <c r="X21" s="71">
        <v>37</v>
      </c>
      <c r="Y21" s="72">
        <v>0.4457</v>
      </c>
      <c r="Z21" s="71">
        <v>44</v>
      </c>
      <c r="AA21" s="10">
        <v>0.5301</v>
      </c>
    </row>
    <row r="22" spans="1:27" s="47" customFormat="1" ht="30">
      <c r="A22" s="99"/>
      <c r="B22" s="46" t="s">
        <v>38</v>
      </c>
      <c r="C22" s="71">
        <v>5</v>
      </c>
      <c r="D22" s="71">
        <v>5</v>
      </c>
      <c r="E22" s="60">
        <v>1</v>
      </c>
      <c r="F22" s="71">
        <v>0</v>
      </c>
      <c r="G22" s="71">
        <v>0</v>
      </c>
      <c r="H22" s="74">
        <v>1</v>
      </c>
      <c r="I22" s="60">
        <v>0.2</v>
      </c>
      <c r="J22" s="71">
        <v>3</v>
      </c>
      <c r="K22" s="60">
        <v>0.6</v>
      </c>
      <c r="L22" s="71">
        <v>1</v>
      </c>
      <c r="M22" s="60">
        <v>0.2</v>
      </c>
      <c r="N22" s="71">
        <v>0</v>
      </c>
      <c r="O22" s="71">
        <v>0</v>
      </c>
      <c r="P22" s="71">
        <v>0</v>
      </c>
      <c r="Q22" s="71">
        <v>0</v>
      </c>
      <c r="R22" s="80">
        <v>1</v>
      </c>
      <c r="S22" s="60">
        <v>0.8</v>
      </c>
      <c r="T22" s="71">
        <v>11.8</v>
      </c>
      <c r="U22" s="71">
        <v>4</v>
      </c>
      <c r="V22" s="71">
        <v>0</v>
      </c>
      <c r="W22" s="71">
        <v>0</v>
      </c>
      <c r="X22" s="71">
        <v>3</v>
      </c>
      <c r="Y22" s="60">
        <v>0.6</v>
      </c>
      <c r="Z22" s="71">
        <v>2</v>
      </c>
      <c r="AA22" s="81">
        <v>0.4</v>
      </c>
    </row>
    <row r="23" spans="1:27" s="47" customFormat="1" ht="30">
      <c r="A23" s="99"/>
      <c r="B23" s="46" t="s">
        <v>11</v>
      </c>
      <c r="C23" s="71">
        <v>6</v>
      </c>
      <c r="D23" s="71">
        <v>6</v>
      </c>
      <c r="E23" s="71">
        <v>100</v>
      </c>
      <c r="F23" s="71">
        <v>0</v>
      </c>
      <c r="G23" s="71">
        <v>0</v>
      </c>
      <c r="H23" s="71">
        <v>1</v>
      </c>
      <c r="I23" s="71">
        <v>17</v>
      </c>
      <c r="J23" s="71">
        <v>4</v>
      </c>
      <c r="K23" s="71">
        <v>67</v>
      </c>
      <c r="L23" s="71">
        <v>1</v>
      </c>
      <c r="M23" s="71">
        <v>17</v>
      </c>
      <c r="N23" s="71">
        <v>1</v>
      </c>
      <c r="O23" s="22">
        <v>17</v>
      </c>
      <c r="P23" s="71">
        <v>1</v>
      </c>
      <c r="Q23" s="12">
        <v>17</v>
      </c>
      <c r="R23" s="12">
        <v>100</v>
      </c>
      <c r="S23" s="71">
        <v>83</v>
      </c>
      <c r="T23" s="71">
        <v>12.5</v>
      </c>
      <c r="U23" s="71">
        <v>4</v>
      </c>
      <c r="V23" s="71">
        <v>0</v>
      </c>
      <c r="W23" s="71">
        <v>0</v>
      </c>
      <c r="X23" s="71">
        <v>4</v>
      </c>
      <c r="Y23" s="71">
        <v>67</v>
      </c>
      <c r="Z23" s="71">
        <v>2</v>
      </c>
      <c r="AA23" s="71">
        <v>33</v>
      </c>
    </row>
    <row r="24" spans="1:27" s="47" customFormat="1" ht="30">
      <c r="A24" s="99"/>
      <c r="B24" s="46" t="s">
        <v>37</v>
      </c>
      <c r="C24" s="71">
        <v>3</v>
      </c>
      <c r="D24" s="71">
        <v>3</v>
      </c>
      <c r="E24" s="60">
        <v>1</v>
      </c>
      <c r="F24" s="71">
        <v>0</v>
      </c>
      <c r="G24" s="60">
        <v>0</v>
      </c>
      <c r="H24" s="71">
        <v>1</v>
      </c>
      <c r="I24" s="60">
        <v>0.33</v>
      </c>
      <c r="J24" s="71">
        <v>1</v>
      </c>
      <c r="K24" s="60">
        <v>0.33</v>
      </c>
      <c r="L24" s="71">
        <v>1</v>
      </c>
      <c r="M24" s="60">
        <v>0.33</v>
      </c>
      <c r="N24" s="71">
        <v>0</v>
      </c>
      <c r="O24" s="60">
        <v>0</v>
      </c>
      <c r="P24" s="71">
        <v>0</v>
      </c>
      <c r="Q24" s="60">
        <v>0</v>
      </c>
      <c r="R24" s="80">
        <v>1</v>
      </c>
      <c r="S24" s="60">
        <v>0.67</v>
      </c>
      <c r="T24" s="71"/>
      <c r="U24" s="71">
        <v>4</v>
      </c>
      <c r="V24" s="71">
        <v>0</v>
      </c>
      <c r="W24" s="60">
        <v>0</v>
      </c>
      <c r="X24" s="71">
        <v>2</v>
      </c>
      <c r="Y24" s="60">
        <v>0.67</v>
      </c>
      <c r="Z24" s="71">
        <v>1</v>
      </c>
      <c r="AA24" s="60">
        <v>0.33</v>
      </c>
    </row>
    <row r="25" spans="1:27" s="47" customFormat="1" ht="45">
      <c r="A25" s="99"/>
      <c r="B25" s="46" t="s">
        <v>42</v>
      </c>
      <c r="C25" s="71">
        <v>10</v>
      </c>
      <c r="D25" s="71">
        <v>10</v>
      </c>
      <c r="E25" s="61">
        <v>1</v>
      </c>
      <c r="F25" s="71">
        <v>0</v>
      </c>
      <c r="G25" s="71">
        <v>0</v>
      </c>
      <c r="H25" s="71">
        <v>4</v>
      </c>
      <c r="I25" s="61">
        <v>0.4</v>
      </c>
      <c r="J25" s="71">
        <v>4</v>
      </c>
      <c r="K25" s="61">
        <v>0.4</v>
      </c>
      <c r="L25" s="71">
        <v>2</v>
      </c>
      <c r="M25" s="61">
        <v>0.2</v>
      </c>
      <c r="N25" s="71">
        <v>0</v>
      </c>
      <c r="O25" s="71">
        <v>0</v>
      </c>
      <c r="P25" s="71">
        <v>0</v>
      </c>
      <c r="Q25" s="71">
        <v>0</v>
      </c>
      <c r="R25" s="12">
        <v>100</v>
      </c>
      <c r="S25" s="60">
        <v>0.6</v>
      </c>
      <c r="T25" s="71">
        <v>10.4</v>
      </c>
      <c r="U25" s="71">
        <v>3.8</v>
      </c>
      <c r="V25" s="71">
        <v>0</v>
      </c>
      <c r="W25" s="71">
        <v>0</v>
      </c>
      <c r="X25" s="71">
        <v>9</v>
      </c>
      <c r="Y25" s="82">
        <v>0.9</v>
      </c>
      <c r="Z25" s="71">
        <v>1</v>
      </c>
      <c r="AA25" s="61">
        <v>0.1</v>
      </c>
    </row>
    <row r="26" spans="1:27" s="47" customFormat="1" ht="30">
      <c r="A26" s="99"/>
      <c r="B26" s="46" t="s">
        <v>9</v>
      </c>
      <c r="C26" s="69">
        <v>11</v>
      </c>
      <c r="D26" s="69">
        <v>9</v>
      </c>
      <c r="E26" s="62">
        <v>0.818</v>
      </c>
      <c r="F26" s="71">
        <v>0</v>
      </c>
      <c r="G26" s="71">
        <v>0</v>
      </c>
      <c r="H26" s="71">
        <v>1</v>
      </c>
      <c r="I26" s="72">
        <v>0.111</v>
      </c>
      <c r="J26" s="71">
        <v>4</v>
      </c>
      <c r="K26" s="72">
        <v>0.444</v>
      </c>
      <c r="L26" s="71">
        <v>4</v>
      </c>
      <c r="M26" s="72">
        <v>0.444</v>
      </c>
      <c r="N26" s="71">
        <v>0</v>
      </c>
      <c r="O26" s="71">
        <v>0</v>
      </c>
      <c r="P26" s="71">
        <v>1</v>
      </c>
      <c r="Q26" s="72">
        <v>0.111</v>
      </c>
      <c r="R26" s="80">
        <v>1</v>
      </c>
      <c r="S26" s="11">
        <v>0.889</v>
      </c>
      <c r="T26" s="12">
        <v>14</v>
      </c>
      <c r="U26" s="11">
        <v>0.0433</v>
      </c>
      <c r="V26" s="71">
        <v>0</v>
      </c>
      <c r="W26" s="71">
        <v>0</v>
      </c>
      <c r="X26" s="71">
        <v>5</v>
      </c>
      <c r="Y26" s="60">
        <v>0.56</v>
      </c>
      <c r="Z26" s="71">
        <v>4</v>
      </c>
      <c r="AA26" s="81">
        <v>0.44</v>
      </c>
    </row>
    <row r="27" spans="1:27" s="47" customFormat="1" ht="18.75">
      <c r="A27" s="99"/>
      <c r="B27" s="8" t="s">
        <v>6</v>
      </c>
      <c r="C27" s="71">
        <v>332</v>
      </c>
      <c r="D27" s="71">
        <v>315</v>
      </c>
      <c r="E27" s="60">
        <v>0.95</v>
      </c>
      <c r="F27" s="71">
        <v>0</v>
      </c>
      <c r="G27" s="71">
        <v>0</v>
      </c>
      <c r="H27" s="71">
        <v>50</v>
      </c>
      <c r="I27" s="72">
        <v>0.159</v>
      </c>
      <c r="J27" s="71">
        <v>173</v>
      </c>
      <c r="K27" s="72">
        <v>0.549</v>
      </c>
      <c r="L27" s="71">
        <v>92</v>
      </c>
      <c r="M27" s="72">
        <v>0.292</v>
      </c>
      <c r="N27" s="71">
        <v>8</v>
      </c>
      <c r="O27" s="72">
        <v>0.024</v>
      </c>
      <c r="P27" s="71">
        <v>20</v>
      </c>
      <c r="Q27" s="60">
        <v>0.06</v>
      </c>
      <c r="R27" s="60">
        <v>1</v>
      </c>
      <c r="S27" s="72">
        <v>0.841</v>
      </c>
      <c r="T27" s="71">
        <v>12.4</v>
      </c>
      <c r="U27" s="71">
        <v>4.1</v>
      </c>
      <c r="V27" s="71">
        <v>11</v>
      </c>
      <c r="W27" s="72">
        <v>0.03</v>
      </c>
      <c r="X27" s="71">
        <v>189</v>
      </c>
      <c r="Y27" s="60">
        <v>0.6</v>
      </c>
      <c r="Z27" s="71">
        <v>115</v>
      </c>
      <c r="AA27" s="60">
        <v>0.37</v>
      </c>
    </row>
    <row r="28" spans="1:27" s="47" customFormat="1" ht="30">
      <c r="A28" s="99"/>
      <c r="B28" s="8" t="s">
        <v>5</v>
      </c>
      <c r="C28" s="71"/>
      <c r="D28" s="71">
        <v>14808</v>
      </c>
      <c r="E28" s="71"/>
      <c r="F28" s="71"/>
      <c r="G28" s="60">
        <v>0.01</v>
      </c>
      <c r="H28" s="71"/>
      <c r="I28" s="72">
        <v>0.181</v>
      </c>
      <c r="J28" s="71"/>
      <c r="K28" s="72">
        <v>0.469</v>
      </c>
      <c r="L28" s="71"/>
      <c r="M28" s="60">
        <v>0.34</v>
      </c>
      <c r="N28" s="71"/>
      <c r="O28" s="71"/>
      <c r="P28" s="52"/>
      <c r="Q28" s="71"/>
      <c r="R28" s="60">
        <v>0.99</v>
      </c>
      <c r="S28" s="72">
        <v>0.809</v>
      </c>
      <c r="T28" s="71"/>
      <c r="U28" s="71"/>
      <c r="V28" s="71"/>
      <c r="W28" s="71"/>
      <c r="X28" s="71"/>
      <c r="Y28" s="71"/>
      <c r="Z28" s="71"/>
      <c r="AA28" s="71"/>
    </row>
    <row r="29" spans="1:27" s="47" customFormat="1" ht="18.75">
      <c r="A29" s="99"/>
      <c r="B29" s="8" t="s">
        <v>0</v>
      </c>
      <c r="C29" s="71"/>
      <c r="D29" s="71">
        <v>1548189</v>
      </c>
      <c r="E29" s="71"/>
      <c r="F29" s="71"/>
      <c r="G29" s="72">
        <v>0.024</v>
      </c>
      <c r="H29" s="71"/>
      <c r="I29" s="72">
        <v>0.186</v>
      </c>
      <c r="J29" s="71"/>
      <c r="K29" s="72">
        <v>0.435</v>
      </c>
      <c r="L29" s="71"/>
      <c r="M29" s="72">
        <v>0.355</v>
      </c>
      <c r="N29" s="71"/>
      <c r="O29" s="71"/>
      <c r="P29" s="52"/>
      <c r="Q29" s="71"/>
      <c r="R29" s="72">
        <v>0.976</v>
      </c>
      <c r="S29" s="60">
        <v>0.79</v>
      </c>
      <c r="T29" s="71"/>
      <c r="U29" s="71"/>
      <c r="V29" s="71"/>
      <c r="W29" s="71"/>
      <c r="X29" s="71"/>
      <c r="Y29" s="71"/>
      <c r="Z29" s="71"/>
      <c r="AA29" s="71"/>
    </row>
    <row r="30" spans="1:34" ht="30">
      <c r="A30" s="99" t="s">
        <v>24</v>
      </c>
      <c r="B30" s="5" t="s">
        <v>7</v>
      </c>
      <c r="C30" s="19">
        <v>81</v>
      </c>
      <c r="D30" s="19">
        <v>70</v>
      </c>
      <c r="E30" s="20">
        <f aca="true" t="shared" si="10" ref="E30:E53">D30/C30</f>
        <v>0.8641975308641975</v>
      </c>
      <c r="F30" s="19">
        <v>0</v>
      </c>
      <c r="G30" s="20">
        <f aca="true" t="shared" si="11" ref="G30:G53">F30/D30</f>
        <v>0</v>
      </c>
      <c r="H30" s="19">
        <v>3</v>
      </c>
      <c r="I30" s="20">
        <f aca="true" t="shared" si="12" ref="I30:I53">H30/D30</f>
        <v>0.04285714285714286</v>
      </c>
      <c r="J30" s="19">
        <v>25</v>
      </c>
      <c r="K30" s="20">
        <f aca="true" t="shared" si="13" ref="K30:K53">J30/D30</f>
        <v>0.35714285714285715</v>
      </c>
      <c r="L30" s="19">
        <v>42</v>
      </c>
      <c r="M30" s="20">
        <f aca="true" t="shared" si="14" ref="M30:M53">L30/D30</f>
        <v>0.6</v>
      </c>
      <c r="N30" s="21">
        <v>0</v>
      </c>
      <c r="O30" s="41" t="s">
        <v>72</v>
      </c>
      <c r="P30" s="12">
        <v>26</v>
      </c>
      <c r="Q30" s="11">
        <f aca="true" t="shared" si="15" ref="Q30:Q40">P30/D30</f>
        <v>0.37142857142857144</v>
      </c>
      <c r="R30" s="11">
        <f>I30+K30+M30</f>
        <v>1</v>
      </c>
      <c r="S30" s="11">
        <f aca="true" t="shared" si="16" ref="S30:S35">K30+M30</f>
        <v>0.9571428571428571</v>
      </c>
      <c r="T30" s="19" t="s">
        <v>73</v>
      </c>
      <c r="U30" s="19">
        <v>4.6</v>
      </c>
      <c r="V30" s="19">
        <v>2</v>
      </c>
      <c r="W30" s="20">
        <f aca="true" t="shared" si="17" ref="W30:W40">V30/D30</f>
        <v>0.02857142857142857</v>
      </c>
      <c r="X30" s="19">
        <v>31</v>
      </c>
      <c r="Y30" s="20">
        <f aca="true" t="shared" si="18" ref="Y30:Y40">X30/D30</f>
        <v>0.44285714285714284</v>
      </c>
      <c r="Z30" s="19">
        <v>37</v>
      </c>
      <c r="AA30" s="20">
        <f aca="true" t="shared" si="19" ref="AA30:AA40">Z30/D30</f>
        <v>0.5285714285714286</v>
      </c>
      <c r="AH30" s="17">
        <v>22</v>
      </c>
    </row>
    <row r="31" spans="1:34" ht="30">
      <c r="A31" s="99"/>
      <c r="B31" s="5" t="s">
        <v>15</v>
      </c>
      <c r="C31" s="23">
        <v>51</v>
      </c>
      <c r="D31" s="23">
        <v>45</v>
      </c>
      <c r="E31" s="24">
        <f t="shared" si="10"/>
        <v>0.8823529411764706</v>
      </c>
      <c r="F31" s="23">
        <v>0</v>
      </c>
      <c r="G31" s="24">
        <f t="shared" si="11"/>
        <v>0</v>
      </c>
      <c r="H31" s="23">
        <v>11</v>
      </c>
      <c r="I31" s="24">
        <f t="shared" si="12"/>
        <v>0.24444444444444444</v>
      </c>
      <c r="J31" s="23">
        <v>16</v>
      </c>
      <c r="K31" s="24">
        <f t="shared" si="13"/>
        <v>0.35555555555555557</v>
      </c>
      <c r="L31" s="23">
        <v>18</v>
      </c>
      <c r="M31" s="20">
        <f t="shared" si="14"/>
        <v>0.4</v>
      </c>
      <c r="N31" s="21">
        <v>11</v>
      </c>
      <c r="O31" s="20">
        <f aca="true" t="shared" si="20" ref="O31:O40">N31/D31</f>
        <v>0.24444444444444444</v>
      </c>
      <c r="P31" s="25">
        <v>7</v>
      </c>
      <c r="Q31" s="20">
        <f t="shared" si="15"/>
        <v>0.15555555555555556</v>
      </c>
      <c r="R31" s="11">
        <f>I31+K31+M31</f>
        <v>1</v>
      </c>
      <c r="S31" s="20">
        <f t="shared" si="16"/>
        <v>0.7555555555555555</v>
      </c>
      <c r="T31" s="19">
        <v>12.42</v>
      </c>
      <c r="U31" s="19">
        <v>4.2</v>
      </c>
      <c r="V31" s="19">
        <v>0</v>
      </c>
      <c r="W31" s="20">
        <f t="shared" si="17"/>
        <v>0</v>
      </c>
      <c r="X31" s="19">
        <v>31</v>
      </c>
      <c r="Y31" s="11">
        <f t="shared" si="18"/>
        <v>0.6888888888888889</v>
      </c>
      <c r="Z31" s="19">
        <v>14</v>
      </c>
      <c r="AA31" s="20">
        <f t="shared" si="19"/>
        <v>0.3111111111111111</v>
      </c>
      <c r="AB31" s="7"/>
      <c r="AH31" s="17">
        <v>7</v>
      </c>
    </row>
    <row r="32" spans="1:34" ht="30">
      <c r="A32" s="99"/>
      <c r="B32" s="5" t="s">
        <v>14</v>
      </c>
      <c r="C32" s="19">
        <v>97</v>
      </c>
      <c r="D32" s="19">
        <v>93</v>
      </c>
      <c r="E32" s="20">
        <f t="shared" si="10"/>
        <v>0.9587628865979382</v>
      </c>
      <c r="F32" s="19">
        <v>0</v>
      </c>
      <c r="G32" s="20">
        <f t="shared" si="11"/>
        <v>0</v>
      </c>
      <c r="H32" s="19">
        <v>4</v>
      </c>
      <c r="I32" s="20">
        <f t="shared" si="12"/>
        <v>0.043010752688172046</v>
      </c>
      <c r="J32" s="19">
        <v>20</v>
      </c>
      <c r="K32" s="20">
        <f t="shared" si="13"/>
        <v>0.21505376344086022</v>
      </c>
      <c r="L32" s="19">
        <v>69</v>
      </c>
      <c r="M32" s="20">
        <f t="shared" si="14"/>
        <v>0.7419354838709677</v>
      </c>
      <c r="N32" s="21">
        <v>0</v>
      </c>
      <c r="O32" s="20">
        <f t="shared" si="20"/>
        <v>0</v>
      </c>
      <c r="P32" s="19">
        <v>25</v>
      </c>
      <c r="Q32" s="20">
        <f t="shared" si="15"/>
        <v>0.26881720430107525</v>
      </c>
      <c r="R32" s="11">
        <f>I32+K32+M32</f>
        <v>1</v>
      </c>
      <c r="S32" s="11">
        <f t="shared" si="16"/>
        <v>0.956989247311828</v>
      </c>
      <c r="T32" s="19">
        <v>14</v>
      </c>
      <c r="U32" s="19">
        <v>4.7</v>
      </c>
      <c r="V32" s="19">
        <v>1</v>
      </c>
      <c r="W32" s="20">
        <f t="shared" si="17"/>
        <v>0.010752688172043012</v>
      </c>
      <c r="X32" s="19">
        <v>23</v>
      </c>
      <c r="Y32" s="20">
        <f t="shared" si="18"/>
        <v>0.24731182795698925</v>
      </c>
      <c r="Z32" s="19">
        <v>69</v>
      </c>
      <c r="AA32" s="10">
        <f t="shared" si="19"/>
        <v>0.7419354838709677</v>
      </c>
      <c r="AB32" s="7"/>
      <c r="AH32" s="17">
        <v>13</v>
      </c>
    </row>
    <row r="33" spans="1:34" ht="30">
      <c r="A33" s="99"/>
      <c r="B33" s="5" t="s">
        <v>13</v>
      </c>
      <c r="C33" s="19">
        <v>51</v>
      </c>
      <c r="D33" s="19">
        <v>48</v>
      </c>
      <c r="E33" s="20">
        <f t="shared" si="10"/>
        <v>0.9411764705882353</v>
      </c>
      <c r="F33" s="19">
        <v>0</v>
      </c>
      <c r="G33" s="20">
        <f t="shared" si="11"/>
        <v>0</v>
      </c>
      <c r="H33" s="19">
        <v>6</v>
      </c>
      <c r="I33" s="20">
        <f t="shared" si="12"/>
        <v>0.125</v>
      </c>
      <c r="J33" s="19">
        <v>7</v>
      </c>
      <c r="K33" s="20">
        <f t="shared" si="13"/>
        <v>0.14583333333333334</v>
      </c>
      <c r="L33" s="19">
        <v>35</v>
      </c>
      <c r="M33" s="20">
        <f t="shared" si="14"/>
        <v>0.7291666666666666</v>
      </c>
      <c r="N33" s="21">
        <v>0</v>
      </c>
      <c r="O33" s="20">
        <f t="shared" si="20"/>
        <v>0</v>
      </c>
      <c r="P33" s="19">
        <v>15</v>
      </c>
      <c r="Q33" s="20">
        <f t="shared" si="15"/>
        <v>0.3125</v>
      </c>
      <c r="R33" s="11">
        <v>1</v>
      </c>
      <c r="S33" s="20">
        <f t="shared" si="16"/>
        <v>0.875</v>
      </c>
      <c r="T33" s="19">
        <v>13.97</v>
      </c>
      <c r="U33" s="19">
        <v>4.6</v>
      </c>
      <c r="V33" s="19">
        <v>2</v>
      </c>
      <c r="W33" s="10">
        <f t="shared" si="17"/>
        <v>0.041666666666666664</v>
      </c>
      <c r="X33" s="19">
        <v>15</v>
      </c>
      <c r="Y33" s="20">
        <f t="shared" si="18"/>
        <v>0.3125</v>
      </c>
      <c r="Z33" s="19">
        <v>31</v>
      </c>
      <c r="AA33" s="20">
        <f t="shared" si="19"/>
        <v>0.6458333333333334</v>
      </c>
      <c r="AB33" s="7"/>
      <c r="AH33" s="17">
        <v>23</v>
      </c>
    </row>
    <row r="34" spans="1:34" ht="30">
      <c r="A34" s="99"/>
      <c r="B34" s="5" t="s">
        <v>38</v>
      </c>
      <c r="C34" s="19">
        <v>11</v>
      </c>
      <c r="D34" s="19">
        <v>11</v>
      </c>
      <c r="E34" s="20">
        <f t="shared" si="10"/>
        <v>1</v>
      </c>
      <c r="F34" s="19">
        <v>0</v>
      </c>
      <c r="G34" s="20">
        <f t="shared" si="11"/>
        <v>0</v>
      </c>
      <c r="H34" s="19">
        <v>1</v>
      </c>
      <c r="I34" s="20">
        <f t="shared" si="12"/>
        <v>0.09090909090909091</v>
      </c>
      <c r="J34" s="19">
        <v>4</v>
      </c>
      <c r="K34" s="20">
        <f t="shared" si="13"/>
        <v>0.36363636363636365</v>
      </c>
      <c r="L34" s="19">
        <v>6</v>
      </c>
      <c r="M34" s="20">
        <f t="shared" si="14"/>
        <v>0.5454545454545454</v>
      </c>
      <c r="N34" s="21">
        <v>0</v>
      </c>
      <c r="O34" s="20">
        <f t="shared" si="20"/>
        <v>0</v>
      </c>
      <c r="P34" s="19">
        <v>0</v>
      </c>
      <c r="Q34" s="20">
        <f t="shared" si="15"/>
        <v>0</v>
      </c>
      <c r="R34" s="11">
        <f>I34+K34+M34</f>
        <v>1</v>
      </c>
      <c r="S34" s="20">
        <f t="shared" si="16"/>
        <v>0.9090909090909091</v>
      </c>
      <c r="T34" s="19">
        <v>12.3</v>
      </c>
      <c r="U34" s="19">
        <v>4.5</v>
      </c>
      <c r="V34" s="19">
        <v>0</v>
      </c>
      <c r="W34" s="20">
        <f t="shared" si="17"/>
        <v>0</v>
      </c>
      <c r="X34" s="19">
        <v>6</v>
      </c>
      <c r="Y34" s="20">
        <f t="shared" si="18"/>
        <v>0.5454545454545454</v>
      </c>
      <c r="Z34" s="19">
        <v>5</v>
      </c>
      <c r="AA34" s="20">
        <f t="shared" si="19"/>
        <v>0.45454545454545453</v>
      </c>
      <c r="AB34" s="7"/>
      <c r="AH34" s="17">
        <v>1</v>
      </c>
    </row>
    <row r="35" spans="1:34" ht="30">
      <c r="A35" s="99"/>
      <c r="B35" s="5" t="s">
        <v>11</v>
      </c>
      <c r="C35" s="19">
        <v>7</v>
      </c>
      <c r="D35" s="19">
        <v>6</v>
      </c>
      <c r="E35" s="20">
        <f t="shared" si="10"/>
        <v>0.8571428571428571</v>
      </c>
      <c r="F35" s="19">
        <v>0</v>
      </c>
      <c r="G35" s="20">
        <f t="shared" si="11"/>
        <v>0</v>
      </c>
      <c r="H35" s="19">
        <v>0</v>
      </c>
      <c r="I35" s="20">
        <f t="shared" si="12"/>
        <v>0</v>
      </c>
      <c r="J35" s="19">
        <v>1</v>
      </c>
      <c r="K35" s="20">
        <f t="shared" si="13"/>
        <v>0.16666666666666666</v>
      </c>
      <c r="L35" s="19">
        <v>5</v>
      </c>
      <c r="M35" s="20">
        <f t="shared" si="14"/>
        <v>0.8333333333333334</v>
      </c>
      <c r="N35" s="21">
        <v>0</v>
      </c>
      <c r="O35" s="20">
        <f t="shared" si="20"/>
        <v>0</v>
      </c>
      <c r="P35" s="19">
        <v>4</v>
      </c>
      <c r="Q35" s="11">
        <f t="shared" si="15"/>
        <v>0.6666666666666666</v>
      </c>
      <c r="R35" s="11">
        <f>I35+K35+M35</f>
        <v>1</v>
      </c>
      <c r="S35" s="11">
        <f t="shared" si="16"/>
        <v>1</v>
      </c>
      <c r="T35" s="12">
        <v>15</v>
      </c>
      <c r="U35" s="42"/>
      <c r="V35" s="19">
        <v>0</v>
      </c>
      <c r="W35" s="20">
        <f t="shared" si="17"/>
        <v>0</v>
      </c>
      <c r="X35" s="19">
        <v>0</v>
      </c>
      <c r="Y35" s="20">
        <f t="shared" si="18"/>
        <v>0</v>
      </c>
      <c r="Z35" s="19">
        <v>6</v>
      </c>
      <c r="AA35" s="10">
        <f t="shared" si="19"/>
        <v>1</v>
      </c>
      <c r="AB35" s="7"/>
      <c r="AH35" s="17">
        <v>0</v>
      </c>
    </row>
    <row r="36" spans="1:34" ht="30">
      <c r="A36" s="99"/>
      <c r="B36" s="5" t="s">
        <v>37</v>
      </c>
      <c r="C36" s="19">
        <v>3</v>
      </c>
      <c r="D36" s="19">
        <v>3</v>
      </c>
      <c r="E36" s="20">
        <f t="shared" si="10"/>
        <v>1</v>
      </c>
      <c r="F36" s="19">
        <v>0</v>
      </c>
      <c r="G36" s="20">
        <f t="shared" si="11"/>
        <v>0</v>
      </c>
      <c r="H36" s="19">
        <v>0</v>
      </c>
      <c r="I36" s="20">
        <f t="shared" si="12"/>
        <v>0</v>
      </c>
      <c r="J36" s="19">
        <v>1</v>
      </c>
      <c r="K36" s="20">
        <f t="shared" si="13"/>
        <v>0.3333333333333333</v>
      </c>
      <c r="L36" s="19">
        <v>2</v>
      </c>
      <c r="M36" s="20">
        <f t="shared" si="14"/>
        <v>0.6666666666666666</v>
      </c>
      <c r="N36" s="21">
        <v>0</v>
      </c>
      <c r="O36" s="20">
        <f t="shared" si="20"/>
        <v>0</v>
      </c>
      <c r="P36" s="19">
        <v>0</v>
      </c>
      <c r="Q36" s="20">
        <f t="shared" si="15"/>
        <v>0</v>
      </c>
      <c r="R36" s="11">
        <v>1</v>
      </c>
      <c r="S36" s="11">
        <v>1</v>
      </c>
      <c r="T36" s="19">
        <v>14</v>
      </c>
      <c r="U36" s="19">
        <v>4.6</v>
      </c>
      <c r="V36" s="19">
        <v>0</v>
      </c>
      <c r="W36" s="20">
        <f t="shared" si="17"/>
        <v>0</v>
      </c>
      <c r="X36" s="19">
        <v>0</v>
      </c>
      <c r="Y36" s="20">
        <f t="shared" si="18"/>
        <v>0</v>
      </c>
      <c r="Z36" s="19">
        <v>3</v>
      </c>
      <c r="AA36" s="10">
        <f t="shared" si="19"/>
        <v>1</v>
      </c>
      <c r="AB36" s="7"/>
      <c r="AH36" s="17">
        <v>0</v>
      </c>
    </row>
    <row r="37" spans="1:34" s="38" customFormat="1" ht="45">
      <c r="A37" s="99"/>
      <c r="B37" s="37" t="s">
        <v>42</v>
      </c>
      <c r="C37" s="19">
        <v>3</v>
      </c>
      <c r="D37" s="19">
        <v>3</v>
      </c>
      <c r="E37" s="20">
        <f t="shared" si="10"/>
        <v>1</v>
      </c>
      <c r="F37" s="19">
        <v>0</v>
      </c>
      <c r="G37" s="20">
        <f t="shared" si="11"/>
        <v>0</v>
      </c>
      <c r="H37" s="19">
        <v>0</v>
      </c>
      <c r="I37" s="20">
        <f t="shared" si="12"/>
        <v>0</v>
      </c>
      <c r="J37" s="19">
        <v>1</v>
      </c>
      <c r="K37" s="20">
        <f t="shared" si="13"/>
        <v>0.3333333333333333</v>
      </c>
      <c r="L37" s="19">
        <v>2</v>
      </c>
      <c r="M37" s="20">
        <f t="shared" si="14"/>
        <v>0.6666666666666666</v>
      </c>
      <c r="N37" s="21">
        <v>0</v>
      </c>
      <c r="O37" s="20">
        <v>0</v>
      </c>
      <c r="P37" s="19">
        <v>0</v>
      </c>
      <c r="Q37" s="20">
        <f t="shared" si="15"/>
        <v>0</v>
      </c>
      <c r="R37" s="11">
        <v>1</v>
      </c>
      <c r="S37" s="11">
        <v>1</v>
      </c>
      <c r="T37" s="19">
        <v>13.6</v>
      </c>
      <c r="U37" s="19">
        <v>5</v>
      </c>
      <c r="V37" s="19">
        <v>0</v>
      </c>
      <c r="W37" s="20">
        <v>0</v>
      </c>
      <c r="X37" s="19">
        <v>0</v>
      </c>
      <c r="Y37" s="20">
        <f t="shared" si="18"/>
        <v>0</v>
      </c>
      <c r="Z37" s="19">
        <v>3</v>
      </c>
      <c r="AA37" s="10">
        <f t="shared" si="19"/>
        <v>1</v>
      </c>
      <c r="AH37" s="17"/>
    </row>
    <row r="38" spans="1:34" s="38" customFormat="1" ht="45">
      <c r="A38" s="99"/>
      <c r="B38" s="37" t="s">
        <v>43</v>
      </c>
      <c r="C38" s="19">
        <v>1</v>
      </c>
      <c r="D38" s="19">
        <v>1</v>
      </c>
      <c r="E38" s="20">
        <v>1</v>
      </c>
      <c r="F38" s="19">
        <v>0</v>
      </c>
      <c r="G38" s="20">
        <f t="shared" si="11"/>
        <v>0</v>
      </c>
      <c r="H38" s="19">
        <v>0</v>
      </c>
      <c r="I38" s="20">
        <f t="shared" si="12"/>
        <v>0</v>
      </c>
      <c r="J38" s="19">
        <v>0</v>
      </c>
      <c r="K38" s="20">
        <f t="shared" si="13"/>
        <v>0</v>
      </c>
      <c r="L38" s="19">
        <v>1</v>
      </c>
      <c r="M38" s="20">
        <f t="shared" si="14"/>
        <v>1</v>
      </c>
      <c r="N38" s="21">
        <v>0</v>
      </c>
      <c r="O38" s="20">
        <v>0</v>
      </c>
      <c r="P38" s="19">
        <v>1</v>
      </c>
      <c r="Q38" s="20">
        <f t="shared" si="15"/>
        <v>1</v>
      </c>
      <c r="R38" s="11">
        <v>1</v>
      </c>
      <c r="S38" s="11">
        <v>1</v>
      </c>
      <c r="T38" s="12">
        <v>18</v>
      </c>
      <c r="U38" s="12">
        <v>5</v>
      </c>
      <c r="V38" s="19">
        <v>0</v>
      </c>
      <c r="W38" s="20">
        <v>0</v>
      </c>
      <c r="X38" s="19">
        <v>0</v>
      </c>
      <c r="Y38" s="20">
        <f t="shared" si="18"/>
        <v>0</v>
      </c>
      <c r="Z38" s="19">
        <v>1</v>
      </c>
      <c r="AA38" s="20">
        <f t="shared" si="19"/>
        <v>1</v>
      </c>
      <c r="AH38" s="17"/>
    </row>
    <row r="39" spans="1:34" ht="30">
      <c r="A39" s="99"/>
      <c r="B39" s="5" t="s">
        <v>9</v>
      </c>
      <c r="C39" s="19">
        <v>7</v>
      </c>
      <c r="D39" s="19">
        <v>6</v>
      </c>
      <c r="E39" s="20">
        <f t="shared" si="10"/>
        <v>0.8571428571428571</v>
      </c>
      <c r="F39" s="19">
        <v>0</v>
      </c>
      <c r="G39" s="20">
        <f t="shared" si="11"/>
        <v>0</v>
      </c>
      <c r="H39" s="19">
        <v>0</v>
      </c>
      <c r="I39" s="20">
        <f t="shared" si="12"/>
        <v>0</v>
      </c>
      <c r="J39" s="19">
        <v>2</v>
      </c>
      <c r="K39" s="20">
        <f t="shared" si="13"/>
        <v>0.3333333333333333</v>
      </c>
      <c r="L39" s="19">
        <v>4</v>
      </c>
      <c r="M39" s="20">
        <f t="shared" si="14"/>
        <v>0.6666666666666666</v>
      </c>
      <c r="N39" s="21">
        <v>0</v>
      </c>
      <c r="O39" s="20">
        <f t="shared" si="20"/>
        <v>0</v>
      </c>
      <c r="P39" s="19">
        <v>0</v>
      </c>
      <c r="Q39" s="20">
        <f t="shared" si="15"/>
        <v>0</v>
      </c>
      <c r="R39" s="11">
        <f aca="true" t="shared" si="21" ref="R39:R53">I39+K39+M39</f>
        <v>1</v>
      </c>
      <c r="S39" s="11">
        <f aca="true" t="shared" si="22" ref="S39:S53">K39+M39</f>
        <v>1</v>
      </c>
      <c r="T39" s="19">
        <v>13.2</v>
      </c>
      <c r="U39" s="19">
        <v>4.6</v>
      </c>
      <c r="V39" s="19">
        <v>0</v>
      </c>
      <c r="W39" s="20">
        <f t="shared" si="17"/>
        <v>0</v>
      </c>
      <c r="X39" s="19">
        <v>0</v>
      </c>
      <c r="Y39" s="20">
        <f t="shared" si="18"/>
        <v>0</v>
      </c>
      <c r="Z39" s="19">
        <v>6</v>
      </c>
      <c r="AA39" s="10">
        <f t="shared" si="19"/>
        <v>1</v>
      </c>
      <c r="AB39" s="7"/>
      <c r="AH39" s="17">
        <f>SUM(AH30:AH39)</f>
        <v>0</v>
      </c>
    </row>
    <row r="40" spans="1:34" s="8" customFormat="1" ht="18.75">
      <c r="A40" s="99"/>
      <c r="B40" s="8" t="s">
        <v>6</v>
      </c>
      <c r="C40" s="26">
        <f>SUM(C30:C39)</f>
        <v>312</v>
      </c>
      <c r="D40" s="26">
        <f>SUM(D30:D39)</f>
        <v>286</v>
      </c>
      <c r="E40" s="27">
        <f t="shared" si="10"/>
        <v>0.9166666666666666</v>
      </c>
      <c r="F40" s="26">
        <f>SUM(F30:F39)</f>
        <v>0</v>
      </c>
      <c r="G40" s="27">
        <f t="shared" si="11"/>
        <v>0</v>
      </c>
      <c r="H40" s="26">
        <f>SUM(H30:H39)</f>
        <v>25</v>
      </c>
      <c r="I40" s="27">
        <f t="shared" si="12"/>
        <v>0.08741258741258741</v>
      </c>
      <c r="J40" s="26">
        <f>SUM(J30:J39)</f>
        <v>77</v>
      </c>
      <c r="K40" s="27">
        <f t="shared" si="13"/>
        <v>0.2692307692307692</v>
      </c>
      <c r="L40" s="26">
        <f>SUM(L30:L39)</f>
        <v>184</v>
      </c>
      <c r="M40" s="27">
        <f t="shared" si="14"/>
        <v>0.6433566433566433</v>
      </c>
      <c r="N40" s="28">
        <f>SUM(N30:N39)</f>
        <v>11</v>
      </c>
      <c r="O40" s="20">
        <f t="shared" si="20"/>
        <v>0.038461538461538464</v>
      </c>
      <c r="P40" s="26">
        <f>SUM(P30:P39)</f>
        <v>78</v>
      </c>
      <c r="Q40" s="20">
        <f t="shared" si="15"/>
        <v>0.2727272727272727</v>
      </c>
      <c r="R40" s="27">
        <f t="shared" si="21"/>
        <v>1</v>
      </c>
      <c r="S40" s="27">
        <f t="shared" si="22"/>
        <v>0.9125874125874125</v>
      </c>
      <c r="T40" s="26"/>
      <c r="U40" s="26"/>
      <c r="V40" s="26">
        <f>SUM(V30:V39)</f>
        <v>5</v>
      </c>
      <c r="W40" s="27">
        <f t="shared" si="17"/>
        <v>0.017482517482517484</v>
      </c>
      <c r="X40" s="26">
        <f>SUM(X30:X39)</f>
        <v>106</v>
      </c>
      <c r="Y40" s="27">
        <f t="shared" si="18"/>
        <v>0.3706293706293706</v>
      </c>
      <c r="Z40" s="26">
        <f>SUM(Z30:Z39)</f>
        <v>175</v>
      </c>
      <c r="AA40" s="27">
        <f t="shared" si="19"/>
        <v>0.6118881118881119</v>
      </c>
      <c r="AB40" s="7"/>
      <c r="AH40" s="18">
        <f>SUM(AH30:AH39)</f>
        <v>0</v>
      </c>
    </row>
    <row r="41" spans="1:27" s="8" customFormat="1" ht="30">
      <c r="A41" s="99"/>
      <c r="B41" s="8" t="s">
        <v>5</v>
      </c>
      <c r="C41" s="26"/>
      <c r="D41" s="29">
        <v>13907</v>
      </c>
      <c r="E41" s="27" t="e">
        <f t="shared" si="10"/>
        <v>#DIV/0!</v>
      </c>
      <c r="F41" s="26"/>
      <c r="G41" s="27" t="s">
        <v>149</v>
      </c>
      <c r="H41" s="26"/>
      <c r="I41" s="27" t="s">
        <v>151</v>
      </c>
      <c r="J41" s="26"/>
      <c r="K41" s="27">
        <v>0.303</v>
      </c>
      <c r="L41" s="26"/>
      <c r="M41" s="27" t="s">
        <v>153</v>
      </c>
      <c r="N41" s="26" t="s">
        <v>3</v>
      </c>
      <c r="O41" s="26" t="s">
        <v>3</v>
      </c>
      <c r="P41" s="26" t="s">
        <v>3</v>
      </c>
      <c r="Q41" s="26" t="s">
        <v>3</v>
      </c>
      <c r="R41" s="27" t="s">
        <v>154</v>
      </c>
      <c r="S41" s="27" t="s">
        <v>156</v>
      </c>
      <c r="T41" s="26"/>
      <c r="U41" s="26"/>
      <c r="V41" s="26" t="s">
        <v>4</v>
      </c>
      <c r="W41" s="26" t="s">
        <v>3</v>
      </c>
      <c r="X41" s="26" t="s">
        <v>3</v>
      </c>
      <c r="Y41" s="26" t="s">
        <v>3</v>
      </c>
      <c r="Z41" s="26" t="s">
        <v>3</v>
      </c>
      <c r="AA41" s="26" t="s">
        <v>3</v>
      </c>
    </row>
    <row r="42" spans="1:27" s="8" customFormat="1" ht="18.75">
      <c r="A42" s="100"/>
      <c r="B42" s="8" t="s">
        <v>0</v>
      </c>
      <c r="C42" s="26"/>
      <c r="D42" s="29">
        <v>1460995</v>
      </c>
      <c r="E42" s="27" t="e">
        <f t="shared" si="10"/>
        <v>#DIV/0!</v>
      </c>
      <c r="F42" s="26"/>
      <c r="G42" s="27" t="s">
        <v>150</v>
      </c>
      <c r="H42" s="26"/>
      <c r="I42" s="27">
        <v>0.2</v>
      </c>
      <c r="J42" s="26"/>
      <c r="K42" s="27" t="s">
        <v>152</v>
      </c>
      <c r="L42" s="26"/>
      <c r="M42" s="27">
        <v>0.48</v>
      </c>
      <c r="N42" s="26" t="s">
        <v>3</v>
      </c>
      <c r="O42" s="26" t="s">
        <v>3</v>
      </c>
      <c r="P42" s="26" t="s">
        <v>3</v>
      </c>
      <c r="Q42" s="26" t="s">
        <v>3</v>
      </c>
      <c r="R42" s="27" t="s">
        <v>155</v>
      </c>
      <c r="S42" s="27" t="s">
        <v>157</v>
      </c>
      <c r="T42" s="26"/>
      <c r="U42" s="26"/>
      <c r="V42" s="26" t="s">
        <v>4</v>
      </c>
      <c r="W42" s="26" t="s">
        <v>3</v>
      </c>
      <c r="X42" s="26" t="s">
        <v>3</v>
      </c>
      <c r="Y42" s="26" t="s">
        <v>3</v>
      </c>
      <c r="Z42" s="26" t="s">
        <v>3</v>
      </c>
      <c r="AA42" s="26" t="s">
        <v>3</v>
      </c>
    </row>
    <row r="43" spans="1:27" ht="30">
      <c r="A43" s="105" t="s">
        <v>8</v>
      </c>
      <c r="B43" s="5" t="s">
        <v>7</v>
      </c>
      <c r="C43" s="19">
        <v>71</v>
      </c>
      <c r="D43" s="19">
        <v>69</v>
      </c>
      <c r="E43" s="20">
        <f t="shared" si="10"/>
        <v>0.971830985915493</v>
      </c>
      <c r="F43" s="19">
        <v>0</v>
      </c>
      <c r="G43" s="20">
        <f t="shared" si="11"/>
        <v>0</v>
      </c>
      <c r="H43" s="19">
        <v>3</v>
      </c>
      <c r="I43" s="20">
        <f t="shared" si="12"/>
        <v>0.043478260869565216</v>
      </c>
      <c r="J43" s="19">
        <v>22</v>
      </c>
      <c r="K43" s="20">
        <f t="shared" si="13"/>
        <v>0.3188405797101449</v>
      </c>
      <c r="L43" s="19">
        <v>44</v>
      </c>
      <c r="M43" s="20">
        <f t="shared" si="14"/>
        <v>0.6376811594202898</v>
      </c>
      <c r="N43" s="19" t="s">
        <v>3</v>
      </c>
      <c r="O43" s="19" t="s">
        <v>3</v>
      </c>
      <c r="P43" s="19" t="s">
        <v>3</v>
      </c>
      <c r="Q43" s="19" t="s">
        <v>3</v>
      </c>
      <c r="R43" s="20">
        <f t="shared" si="21"/>
        <v>0.9999999999999999</v>
      </c>
      <c r="S43" s="20">
        <f t="shared" si="22"/>
        <v>0.9565217391304347</v>
      </c>
      <c r="T43" s="19">
        <v>12.6</v>
      </c>
      <c r="U43" s="19">
        <v>4.6</v>
      </c>
      <c r="V43" s="19" t="s">
        <v>4</v>
      </c>
      <c r="W43" s="19" t="s">
        <v>3</v>
      </c>
      <c r="X43" s="19" t="s">
        <v>3</v>
      </c>
      <c r="Y43" s="19" t="s">
        <v>3</v>
      </c>
      <c r="Z43" s="19" t="s">
        <v>3</v>
      </c>
      <c r="AA43" s="19" t="s">
        <v>3</v>
      </c>
    </row>
    <row r="44" spans="1:27" s="2" customFormat="1" ht="30">
      <c r="A44" s="101"/>
      <c r="B44" s="5" t="s">
        <v>15</v>
      </c>
      <c r="C44" s="19">
        <v>53</v>
      </c>
      <c r="D44" s="19">
        <v>50</v>
      </c>
      <c r="E44" s="20">
        <f t="shared" si="10"/>
        <v>0.9433962264150944</v>
      </c>
      <c r="F44" s="19">
        <v>0</v>
      </c>
      <c r="G44" s="20">
        <f t="shared" si="11"/>
        <v>0</v>
      </c>
      <c r="H44" s="19">
        <v>2</v>
      </c>
      <c r="I44" s="20">
        <f t="shared" si="12"/>
        <v>0.04</v>
      </c>
      <c r="J44" s="19">
        <v>12</v>
      </c>
      <c r="K44" s="20">
        <f t="shared" si="13"/>
        <v>0.24</v>
      </c>
      <c r="L44" s="19">
        <v>36</v>
      </c>
      <c r="M44" s="20">
        <f t="shared" si="14"/>
        <v>0.72</v>
      </c>
      <c r="N44" s="19" t="s">
        <v>3</v>
      </c>
      <c r="O44" s="19" t="s">
        <v>3</v>
      </c>
      <c r="P44" s="19" t="s">
        <v>3</v>
      </c>
      <c r="Q44" s="19" t="s">
        <v>3</v>
      </c>
      <c r="R44" s="20">
        <f t="shared" si="21"/>
        <v>1</v>
      </c>
      <c r="S44" s="20">
        <f t="shared" si="22"/>
        <v>0.96</v>
      </c>
      <c r="T44" s="19">
        <v>13.32</v>
      </c>
      <c r="U44" s="19">
        <v>4.68</v>
      </c>
      <c r="V44" s="19" t="s">
        <v>4</v>
      </c>
      <c r="W44" s="19" t="s">
        <v>3</v>
      </c>
      <c r="X44" s="19" t="s">
        <v>3</v>
      </c>
      <c r="Y44" s="19" t="s">
        <v>3</v>
      </c>
      <c r="Z44" s="19" t="s">
        <v>3</v>
      </c>
      <c r="AA44" s="19" t="s">
        <v>3</v>
      </c>
    </row>
    <row r="45" spans="1:27" s="2" customFormat="1" ht="30">
      <c r="A45" s="101"/>
      <c r="B45" s="5" t="s">
        <v>14</v>
      </c>
      <c r="C45" s="19">
        <v>111</v>
      </c>
      <c r="D45" s="19">
        <v>109</v>
      </c>
      <c r="E45" s="20">
        <f t="shared" si="10"/>
        <v>0.9819819819819819</v>
      </c>
      <c r="F45" s="19">
        <v>0</v>
      </c>
      <c r="G45" s="20">
        <f t="shared" si="11"/>
        <v>0</v>
      </c>
      <c r="H45" s="19">
        <v>9</v>
      </c>
      <c r="I45" s="20">
        <f t="shared" si="12"/>
        <v>0.08256880733944955</v>
      </c>
      <c r="J45" s="19">
        <v>32</v>
      </c>
      <c r="K45" s="20">
        <f t="shared" si="13"/>
        <v>0.29357798165137616</v>
      </c>
      <c r="L45" s="19">
        <v>68</v>
      </c>
      <c r="M45" s="20">
        <f t="shared" si="14"/>
        <v>0.6238532110091743</v>
      </c>
      <c r="N45" s="19" t="s">
        <v>3</v>
      </c>
      <c r="O45" s="19" t="s">
        <v>3</v>
      </c>
      <c r="P45" s="19" t="s">
        <v>3</v>
      </c>
      <c r="Q45" s="19" t="s">
        <v>3</v>
      </c>
      <c r="R45" s="20">
        <f t="shared" si="21"/>
        <v>1</v>
      </c>
      <c r="S45" s="20">
        <f t="shared" si="22"/>
        <v>0.9174311926605505</v>
      </c>
      <c r="T45" s="19">
        <v>13</v>
      </c>
      <c r="U45" s="19">
        <v>4.54</v>
      </c>
      <c r="V45" s="19" t="s">
        <v>4</v>
      </c>
      <c r="W45" s="19" t="s">
        <v>3</v>
      </c>
      <c r="X45" s="19" t="s">
        <v>3</v>
      </c>
      <c r="Y45" s="19" t="s">
        <v>3</v>
      </c>
      <c r="Z45" s="19" t="s">
        <v>3</v>
      </c>
      <c r="AA45" s="19" t="s">
        <v>3</v>
      </c>
    </row>
    <row r="46" spans="1:27" s="2" customFormat="1" ht="30">
      <c r="A46" s="101"/>
      <c r="B46" s="5" t="s">
        <v>13</v>
      </c>
      <c r="C46" s="19">
        <v>71</v>
      </c>
      <c r="D46" s="19">
        <v>68</v>
      </c>
      <c r="E46" s="20">
        <f t="shared" si="10"/>
        <v>0.9577464788732394</v>
      </c>
      <c r="F46" s="19">
        <v>0</v>
      </c>
      <c r="G46" s="20">
        <f t="shared" si="11"/>
        <v>0</v>
      </c>
      <c r="H46" s="19">
        <v>7</v>
      </c>
      <c r="I46" s="20">
        <f t="shared" si="12"/>
        <v>0.10294117647058823</v>
      </c>
      <c r="J46" s="19">
        <v>14</v>
      </c>
      <c r="K46" s="20">
        <f t="shared" si="13"/>
        <v>0.20588235294117646</v>
      </c>
      <c r="L46" s="19">
        <v>47</v>
      </c>
      <c r="M46" s="20">
        <f t="shared" si="14"/>
        <v>0.6911764705882353</v>
      </c>
      <c r="N46" s="19" t="s">
        <v>3</v>
      </c>
      <c r="O46" s="19" t="s">
        <v>3</v>
      </c>
      <c r="P46" s="19" t="s">
        <v>3</v>
      </c>
      <c r="Q46" s="19" t="s">
        <v>3</v>
      </c>
      <c r="R46" s="20">
        <f t="shared" si="21"/>
        <v>1</v>
      </c>
      <c r="S46" s="20">
        <f t="shared" si="22"/>
        <v>0.8970588235294117</v>
      </c>
      <c r="T46" s="19">
        <v>13.2</v>
      </c>
      <c r="U46" s="19">
        <v>4.58</v>
      </c>
      <c r="V46" s="19" t="s">
        <v>4</v>
      </c>
      <c r="W46" s="19" t="s">
        <v>3</v>
      </c>
      <c r="X46" s="19" t="s">
        <v>3</v>
      </c>
      <c r="Y46" s="19" t="s">
        <v>3</v>
      </c>
      <c r="Z46" s="19" t="s">
        <v>3</v>
      </c>
      <c r="AA46" s="19" t="s">
        <v>3</v>
      </c>
    </row>
    <row r="47" spans="1:27" s="2" customFormat="1" ht="30">
      <c r="A47" s="101"/>
      <c r="B47" s="5" t="s">
        <v>40</v>
      </c>
      <c r="C47" s="19">
        <v>4</v>
      </c>
      <c r="D47" s="19">
        <v>4</v>
      </c>
      <c r="E47" s="20">
        <f t="shared" si="10"/>
        <v>1</v>
      </c>
      <c r="F47" s="19">
        <v>0</v>
      </c>
      <c r="G47" s="20">
        <f t="shared" si="11"/>
        <v>0</v>
      </c>
      <c r="H47" s="19">
        <v>0</v>
      </c>
      <c r="I47" s="20">
        <f t="shared" si="12"/>
        <v>0</v>
      </c>
      <c r="J47" s="19">
        <v>0</v>
      </c>
      <c r="K47" s="20">
        <f t="shared" si="13"/>
        <v>0</v>
      </c>
      <c r="L47" s="19">
        <v>4</v>
      </c>
      <c r="M47" s="20">
        <f t="shared" si="14"/>
        <v>1</v>
      </c>
      <c r="N47" s="19" t="s">
        <v>3</v>
      </c>
      <c r="O47" s="19" t="s">
        <v>3</v>
      </c>
      <c r="P47" s="19" t="s">
        <v>3</v>
      </c>
      <c r="Q47" s="19" t="s">
        <v>3</v>
      </c>
      <c r="R47" s="20">
        <f t="shared" si="21"/>
        <v>1</v>
      </c>
      <c r="S47" s="20">
        <f t="shared" si="22"/>
        <v>1</v>
      </c>
      <c r="T47" s="19">
        <v>14.5</v>
      </c>
      <c r="U47" s="19">
        <v>5</v>
      </c>
      <c r="V47" s="19" t="s">
        <v>4</v>
      </c>
      <c r="W47" s="19" t="s">
        <v>3</v>
      </c>
      <c r="X47" s="19" t="s">
        <v>3</v>
      </c>
      <c r="Y47" s="19" t="s">
        <v>3</v>
      </c>
      <c r="Z47" s="19" t="s">
        <v>3</v>
      </c>
      <c r="AA47" s="19" t="s">
        <v>3</v>
      </c>
    </row>
    <row r="48" spans="1:27" s="2" customFormat="1" ht="30">
      <c r="A48" s="101"/>
      <c r="B48" s="5" t="s">
        <v>11</v>
      </c>
      <c r="C48" s="19">
        <v>9</v>
      </c>
      <c r="D48" s="19">
        <v>9</v>
      </c>
      <c r="E48" s="20">
        <f t="shared" si="10"/>
        <v>1</v>
      </c>
      <c r="F48" s="19">
        <v>0</v>
      </c>
      <c r="G48" s="20">
        <f t="shared" si="11"/>
        <v>0</v>
      </c>
      <c r="H48" s="19">
        <v>3</v>
      </c>
      <c r="I48" s="20">
        <f t="shared" si="12"/>
        <v>0.3333333333333333</v>
      </c>
      <c r="J48" s="19">
        <v>5</v>
      </c>
      <c r="K48" s="20">
        <f t="shared" si="13"/>
        <v>0.5555555555555556</v>
      </c>
      <c r="L48" s="19">
        <v>1</v>
      </c>
      <c r="M48" s="20">
        <f t="shared" si="14"/>
        <v>0.1111111111111111</v>
      </c>
      <c r="N48" s="19" t="s">
        <v>3</v>
      </c>
      <c r="O48" s="19" t="s">
        <v>3</v>
      </c>
      <c r="P48" s="19" t="s">
        <v>3</v>
      </c>
      <c r="Q48" s="19" t="s">
        <v>3</v>
      </c>
      <c r="R48" s="20">
        <f>I48+K48+M48</f>
        <v>1</v>
      </c>
      <c r="S48" s="20">
        <f t="shared" si="22"/>
        <v>0.6666666666666667</v>
      </c>
      <c r="T48" s="19">
        <v>10</v>
      </c>
      <c r="U48" s="19">
        <v>3.7</v>
      </c>
      <c r="V48" s="19" t="s">
        <v>4</v>
      </c>
      <c r="W48" s="19" t="s">
        <v>3</v>
      </c>
      <c r="X48" s="19" t="s">
        <v>3</v>
      </c>
      <c r="Y48" s="19" t="s">
        <v>3</v>
      </c>
      <c r="Z48" s="19" t="s">
        <v>3</v>
      </c>
      <c r="AA48" s="19" t="s">
        <v>3</v>
      </c>
    </row>
    <row r="49" spans="1:27" s="2" customFormat="1" ht="30">
      <c r="A49" s="101"/>
      <c r="B49" s="5" t="s">
        <v>10</v>
      </c>
      <c r="C49" s="19">
        <v>2</v>
      </c>
      <c r="D49" s="19">
        <v>2</v>
      </c>
      <c r="E49" s="20">
        <f t="shared" si="10"/>
        <v>1</v>
      </c>
      <c r="F49" s="19">
        <v>0</v>
      </c>
      <c r="G49" s="20">
        <f t="shared" si="11"/>
        <v>0</v>
      </c>
      <c r="H49" s="19">
        <v>1</v>
      </c>
      <c r="I49" s="20">
        <f t="shared" si="12"/>
        <v>0.5</v>
      </c>
      <c r="J49" s="19">
        <v>0</v>
      </c>
      <c r="K49" s="20">
        <f t="shared" si="13"/>
        <v>0</v>
      </c>
      <c r="L49" s="19">
        <v>1</v>
      </c>
      <c r="M49" s="20">
        <f t="shared" si="14"/>
        <v>0.5</v>
      </c>
      <c r="N49" s="19" t="s">
        <v>3</v>
      </c>
      <c r="O49" s="19" t="s">
        <v>3</v>
      </c>
      <c r="P49" s="19" t="s">
        <v>3</v>
      </c>
      <c r="Q49" s="19" t="s">
        <v>3</v>
      </c>
      <c r="R49" s="20">
        <f>I49+K49+M49</f>
        <v>1</v>
      </c>
      <c r="S49" s="20">
        <f t="shared" si="22"/>
        <v>0.5</v>
      </c>
      <c r="T49" s="19">
        <v>12</v>
      </c>
      <c r="U49" s="43"/>
      <c r="V49" s="19" t="s">
        <v>4</v>
      </c>
      <c r="W49" s="19" t="s">
        <v>3</v>
      </c>
      <c r="X49" s="19" t="s">
        <v>3</v>
      </c>
      <c r="Y49" s="19" t="s">
        <v>3</v>
      </c>
      <c r="Z49" s="19" t="s">
        <v>3</v>
      </c>
      <c r="AA49" s="19" t="s">
        <v>3</v>
      </c>
    </row>
    <row r="50" spans="1:27" s="38" customFormat="1" ht="45">
      <c r="A50" s="101"/>
      <c r="B50" s="37" t="s">
        <v>42</v>
      </c>
      <c r="C50" s="19">
        <v>5</v>
      </c>
      <c r="D50" s="19">
        <v>4</v>
      </c>
      <c r="E50" s="20">
        <f t="shared" si="10"/>
        <v>0.8</v>
      </c>
      <c r="F50" s="19">
        <v>0</v>
      </c>
      <c r="G50" s="20">
        <v>0</v>
      </c>
      <c r="H50" s="19">
        <v>0</v>
      </c>
      <c r="I50" s="20">
        <f t="shared" si="12"/>
        <v>0</v>
      </c>
      <c r="J50" s="19">
        <v>4</v>
      </c>
      <c r="K50" s="20">
        <f t="shared" si="13"/>
        <v>1</v>
      </c>
      <c r="L50" s="19">
        <v>0</v>
      </c>
      <c r="M50" s="20">
        <f t="shared" si="14"/>
        <v>0</v>
      </c>
      <c r="N50" s="19" t="s">
        <v>3</v>
      </c>
      <c r="O50" s="19" t="s">
        <v>3</v>
      </c>
      <c r="P50" s="19" t="s">
        <v>3</v>
      </c>
      <c r="Q50" s="19" t="s">
        <v>3</v>
      </c>
      <c r="R50" s="20">
        <f>I50+K50+M50</f>
        <v>1</v>
      </c>
      <c r="S50" s="20">
        <f t="shared" si="22"/>
        <v>1</v>
      </c>
      <c r="T50" s="19">
        <v>10.25</v>
      </c>
      <c r="U50" s="19">
        <v>4</v>
      </c>
      <c r="V50" s="19" t="s">
        <v>3</v>
      </c>
      <c r="W50" s="19" t="s">
        <v>3</v>
      </c>
      <c r="X50" s="19" t="s">
        <v>3</v>
      </c>
      <c r="Y50" s="19" t="s">
        <v>3</v>
      </c>
      <c r="Z50" s="19" t="s">
        <v>3</v>
      </c>
      <c r="AA50" s="19" t="s">
        <v>3</v>
      </c>
    </row>
    <row r="51" spans="1:27" s="38" customFormat="1" ht="45">
      <c r="A51" s="101"/>
      <c r="B51" s="37" t="s">
        <v>43</v>
      </c>
      <c r="C51" s="19">
        <v>0</v>
      </c>
      <c r="D51" s="19">
        <v>0</v>
      </c>
      <c r="E51" s="20" t="e">
        <f t="shared" si="10"/>
        <v>#DIV/0!</v>
      </c>
      <c r="F51" s="19">
        <v>0</v>
      </c>
      <c r="G51" s="20">
        <v>0</v>
      </c>
      <c r="H51" s="19">
        <v>0</v>
      </c>
      <c r="I51" s="20" t="e">
        <f t="shared" si="12"/>
        <v>#DIV/0!</v>
      </c>
      <c r="J51" s="19">
        <v>0</v>
      </c>
      <c r="K51" s="20" t="e">
        <f t="shared" si="13"/>
        <v>#DIV/0!</v>
      </c>
      <c r="L51" s="19">
        <v>0</v>
      </c>
      <c r="M51" s="20" t="e">
        <f t="shared" si="14"/>
        <v>#DIV/0!</v>
      </c>
      <c r="N51" s="19" t="s">
        <v>3</v>
      </c>
      <c r="O51" s="19" t="s">
        <v>3</v>
      </c>
      <c r="P51" s="19" t="s">
        <v>3</v>
      </c>
      <c r="Q51" s="19" t="s">
        <v>3</v>
      </c>
      <c r="R51" s="20" t="e">
        <f>I51+K51+M51</f>
        <v>#DIV/0!</v>
      </c>
      <c r="S51" s="20" t="e">
        <f t="shared" si="22"/>
        <v>#DIV/0!</v>
      </c>
      <c r="T51" s="19">
        <v>0</v>
      </c>
      <c r="U51" s="19">
        <v>0</v>
      </c>
      <c r="V51" s="19" t="s">
        <v>3</v>
      </c>
      <c r="W51" s="19" t="s">
        <v>3</v>
      </c>
      <c r="X51" s="19" t="s">
        <v>3</v>
      </c>
      <c r="Y51" s="19" t="s">
        <v>3</v>
      </c>
      <c r="Z51" s="19" t="s">
        <v>3</v>
      </c>
      <c r="AA51" s="19" t="s">
        <v>3</v>
      </c>
    </row>
    <row r="52" spans="1:27" s="2" customFormat="1" ht="30">
      <c r="A52" s="101"/>
      <c r="B52" s="5" t="s">
        <v>9</v>
      </c>
      <c r="C52" s="19">
        <v>10</v>
      </c>
      <c r="D52" s="19">
        <v>9</v>
      </c>
      <c r="E52" s="20">
        <f t="shared" si="10"/>
        <v>0.9</v>
      </c>
      <c r="F52" s="19">
        <v>0</v>
      </c>
      <c r="G52" s="20">
        <f t="shared" si="11"/>
        <v>0</v>
      </c>
      <c r="H52" s="19">
        <v>6</v>
      </c>
      <c r="I52" s="20">
        <f t="shared" si="12"/>
        <v>0.6666666666666666</v>
      </c>
      <c r="J52" s="19">
        <v>2</v>
      </c>
      <c r="K52" s="20">
        <f t="shared" si="13"/>
        <v>0.2222222222222222</v>
      </c>
      <c r="L52" s="19">
        <v>1</v>
      </c>
      <c r="M52" s="20">
        <f t="shared" si="14"/>
        <v>0.1111111111111111</v>
      </c>
      <c r="N52" s="19" t="s">
        <v>3</v>
      </c>
      <c r="O52" s="19" t="s">
        <v>3</v>
      </c>
      <c r="P52" s="19" t="s">
        <v>3</v>
      </c>
      <c r="Q52" s="19" t="s">
        <v>3</v>
      </c>
      <c r="R52" s="20">
        <f>I52+K52+M52</f>
        <v>1</v>
      </c>
      <c r="S52" s="20">
        <f t="shared" si="22"/>
        <v>0.3333333333333333</v>
      </c>
      <c r="T52" s="19">
        <v>8.8</v>
      </c>
      <c r="U52" s="19">
        <v>3.4</v>
      </c>
      <c r="V52" s="19" t="s">
        <v>4</v>
      </c>
      <c r="W52" s="19" t="s">
        <v>3</v>
      </c>
      <c r="X52" s="19" t="s">
        <v>3</v>
      </c>
      <c r="Y52" s="19" t="s">
        <v>3</v>
      </c>
      <c r="Z52" s="19" t="s">
        <v>3</v>
      </c>
      <c r="AA52" s="19" t="s">
        <v>3</v>
      </c>
    </row>
    <row r="53" spans="1:27" s="8" customFormat="1" ht="18.75">
      <c r="A53" s="101"/>
      <c r="B53" s="8" t="s">
        <v>6</v>
      </c>
      <c r="C53" s="26">
        <v>336</v>
      </c>
      <c r="D53" s="26">
        <v>324</v>
      </c>
      <c r="E53" s="27">
        <f t="shared" si="10"/>
        <v>0.9642857142857143</v>
      </c>
      <c r="F53" s="26">
        <f>SUM(F43:F52)</f>
        <v>0</v>
      </c>
      <c r="G53" s="27">
        <f t="shared" si="11"/>
        <v>0</v>
      </c>
      <c r="H53" s="26">
        <f>SUM(H43:H52)</f>
        <v>31</v>
      </c>
      <c r="I53" s="27">
        <f t="shared" si="12"/>
        <v>0.09567901234567901</v>
      </c>
      <c r="J53" s="26">
        <f>SUM(J43:J52)</f>
        <v>91</v>
      </c>
      <c r="K53" s="27">
        <f t="shared" si="13"/>
        <v>0.2808641975308642</v>
      </c>
      <c r="L53" s="26">
        <f>SUM(L43:L52)</f>
        <v>202</v>
      </c>
      <c r="M53" s="27">
        <f t="shared" si="14"/>
        <v>0.6234567901234568</v>
      </c>
      <c r="N53" s="26" t="s">
        <v>3</v>
      </c>
      <c r="O53" s="26" t="s">
        <v>3</v>
      </c>
      <c r="P53" s="26" t="s">
        <v>3</v>
      </c>
      <c r="Q53" s="26" t="s">
        <v>3</v>
      </c>
      <c r="R53" s="27">
        <f t="shared" si="21"/>
        <v>1</v>
      </c>
      <c r="S53" s="27">
        <f t="shared" si="22"/>
        <v>0.904320987654321</v>
      </c>
      <c r="T53" s="26"/>
      <c r="U53" s="26"/>
      <c r="V53" s="26" t="s">
        <v>4</v>
      </c>
      <c r="W53" s="26" t="s">
        <v>3</v>
      </c>
      <c r="X53" s="26" t="s">
        <v>3</v>
      </c>
      <c r="Y53" s="26" t="s">
        <v>3</v>
      </c>
      <c r="Z53" s="26" t="s">
        <v>3</v>
      </c>
      <c r="AA53" s="26" t="s">
        <v>3</v>
      </c>
    </row>
    <row r="54" spans="1:27" s="8" customFormat="1" ht="30">
      <c r="A54" s="101"/>
      <c r="B54" s="8" t="s">
        <v>5</v>
      </c>
      <c r="C54" s="26"/>
      <c r="D54" s="26">
        <v>12728</v>
      </c>
      <c r="E54" s="27"/>
      <c r="F54" s="26"/>
      <c r="G54" s="27">
        <v>0.013</v>
      </c>
      <c r="H54" s="26"/>
      <c r="I54" s="27">
        <v>14</v>
      </c>
      <c r="J54" s="26"/>
      <c r="K54" s="27">
        <v>31.5</v>
      </c>
      <c r="L54" s="26"/>
      <c r="M54" s="27">
        <v>53.1</v>
      </c>
      <c r="N54" s="26" t="s">
        <v>3</v>
      </c>
      <c r="O54" s="26" t="s">
        <v>3</v>
      </c>
      <c r="P54" s="26" t="s">
        <v>3</v>
      </c>
      <c r="Q54" s="26" t="s">
        <v>3</v>
      </c>
      <c r="R54" s="27">
        <v>98.7</v>
      </c>
      <c r="S54" s="27">
        <v>0.946</v>
      </c>
      <c r="T54" s="26"/>
      <c r="U54" s="26"/>
      <c r="V54" s="26" t="s">
        <v>4</v>
      </c>
      <c r="W54" s="26" t="s">
        <v>3</v>
      </c>
      <c r="X54" s="26" t="s">
        <v>3</v>
      </c>
      <c r="Y54" s="26" t="s">
        <v>3</v>
      </c>
      <c r="Z54" s="26" t="s">
        <v>3</v>
      </c>
      <c r="AA54" s="26" t="s">
        <v>3</v>
      </c>
    </row>
    <row r="55" spans="1:27" s="8" customFormat="1" ht="18.75">
      <c r="A55" s="106"/>
      <c r="B55" s="8" t="s">
        <v>0</v>
      </c>
      <c r="C55" s="26"/>
      <c r="D55" s="26">
        <v>1268910</v>
      </c>
      <c r="E55" s="27">
        <v>31.5</v>
      </c>
      <c r="F55" s="26"/>
      <c r="G55" s="27">
        <v>1.3</v>
      </c>
      <c r="H55" s="26"/>
      <c r="I55" s="27">
        <v>14</v>
      </c>
      <c r="J55" s="26"/>
      <c r="K55" s="27">
        <v>31.5</v>
      </c>
      <c r="L55" s="26"/>
      <c r="M55" s="27">
        <v>53.1</v>
      </c>
      <c r="N55" s="26" t="s">
        <v>3</v>
      </c>
      <c r="O55" s="26" t="s">
        <v>3</v>
      </c>
      <c r="P55" s="26" t="s">
        <v>3</v>
      </c>
      <c r="Q55" s="26" t="s">
        <v>3</v>
      </c>
      <c r="R55" s="27">
        <v>97.8</v>
      </c>
      <c r="S55" s="27">
        <v>78.6</v>
      </c>
      <c r="T55" s="26"/>
      <c r="U55" s="26"/>
      <c r="V55" s="26" t="s">
        <v>4</v>
      </c>
      <c r="W55" s="26" t="s">
        <v>3</v>
      </c>
      <c r="X55" s="26" t="s">
        <v>3</v>
      </c>
      <c r="Y55" s="26" t="s">
        <v>3</v>
      </c>
      <c r="Z55" s="26" t="s">
        <v>3</v>
      </c>
      <c r="AA55" s="26" t="s">
        <v>3</v>
      </c>
    </row>
    <row r="56" spans="6:7" ht="15" customHeight="1">
      <c r="F56" s="104"/>
      <c r="G56" s="96"/>
    </row>
    <row r="57" spans="1:18" ht="90">
      <c r="A57" s="1" t="s">
        <v>160</v>
      </c>
      <c r="B57" s="98" t="s">
        <v>2</v>
      </c>
      <c r="C57" s="98"/>
      <c r="D57" s="98"/>
      <c r="E57" s="1" t="s">
        <v>1</v>
      </c>
      <c r="F57" s="37" t="s">
        <v>7</v>
      </c>
      <c r="G57" s="37" t="s">
        <v>15</v>
      </c>
      <c r="H57" s="37" t="s">
        <v>14</v>
      </c>
      <c r="I57" s="37" t="s">
        <v>13</v>
      </c>
      <c r="J57" s="37" t="s">
        <v>11</v>
      </c>
      <c r="K57" s="37" t="s">
        <v>168</v>
      </c>
      <c r="L57" s="46" t="s">
        <v>9</v>
      </c>
      <c r="M57" s="37" t="s">
        <v>10</v>
      </c>
      <c r="N57" s="37" t="s">
        <v>42</v>
      </c>
      <c r="O57" s="37"/>
      <c r="P57" s="8" t="s">
        <v>6</v>
      </c>
      <c r="Q57" s="8" t="s">
        <v>5</v>
      </c>
      <c r="R57" s="8" t="s">
        <v>0</v>
      </c>
    </row>
    <row r="58" spans="1:19" ht="106.5" customHeight="1">
      <c r="A58" s="39">
        <v>1</v>
      </c>
      <c r="B58" s="112" t="s">
        <v>74</v>
      </c>
      <c r="C58" s="112"/>
      <c r="D58" s="112"/>
      <c r="E58" s="69">
        <v>1</v>
      </c>
      <c r="F58" s="66"/>
      <c r="G58" s="67"/>
      <c r="H58" s="67"/>
      <c r="I58" s="67"/>
      <c r="J58" s="67"/>
      <c r="K58" s="76"/>
      <c r="L58" s="92"/>
      <c r="M58" s="67"/>
      <c r="N58" s="67"/>
      <c r="O58" s="67"/>
      <c r="P58" s="76"/>
      <c r="Q58" s="76"/>
      <c r="R58" s="76"/>
      <c r="S58" s="85"/>
    </row>
    <row r="59" spans="1:19" ht="86.25" customHeight="1">
      <c r="A59" s="39">
        <v>2</v>
      </c>
      <c r="B59" s="112" t="s">
        <v>75</v>
      </c>
      <c r="C59" s="112"/>
      <c r="D59" s="112"/>
      <c r="E59" s="69">
        <v>1</v>
      </c>
      <c r="F59" s="66"/>
      <c r="G59" s="67"/>
      <c r="H59" s="67"/>
      <c r="I59" s="67"/>
      <c r="J59" s="67"/>
      <c r="K59" s="76"/>
      <c r="L59" s="92"/>
      <c r="M59" s="67"/>
      <c r="N59" s="67"/>
      <c r="O59" s="67"/>
      <c r="P59" s="76"/>
      <c r="Q59" s="76"/>
      <c r="R59" s="76"/>
      <c r="S59" s="85"/>
    </row>
    <row r="60" spans="1:19" ht="126.75" customHeight="1">
      <c r="A60" s="39">
        <v>3</v>
      </c>
      <c r="B60" s="112" t="s">
        <v>76</v>
      </c>
      <c r="C60" s="112"/>
      <c r="D60" s="112"/>
      <c r="E60" s="69">
        <v>2</v>
      </c>
      <c r="F60" s="66"/>
      <c r="G60" s="67"/>
      <c r="H60" s="67"/>
      <c r="I60" s="67"/>
      <c r="J60" s="67"/>
      <c r="K60" s="76"/>
      <c r="L60" s="92"/>
      <c r="M60" s="67"/>
      <c r="N60" s="67"/>
      <c r="O60" s="67"/>
      <c r="P60" s="76"/>
      <c r="Q60" s="76"/>
      <c r="R60" s="76"/>
      <c r="S60" s="85"/>
    </row>
    <row r="61" spans="1:19" ht="204" customHeight="1">
      <c r="A61" s="39">
        <v>4</v>
      </c>
      <c r="B61" s="112" t="s">
        <v>77</v>
      </c>
      <c r="C61" s="112"/>
      <c r="D61" s="112"/>
      <c r="E61" s="69">
        <v>1</v>
      </c>
      <c r="F61" s="66"/>
      <c r="G61" s="67"/>
      <c r="H61" s="67"/>
      <c r="I61" s="67"/>
      <c r="J61" s="67"/>
      <c r="K61" s="76"/>
      <c r="L61" s="92"/>
      <c r="M61" s="67"/>
      <c r="N61" s="67"/>
      <c r="O61" s="67"/>
      <c r="P61" s="76"/>
      <c r="Q61" s="76"/>
      <c r="R61" s="76"/>
      <c r="S61" s="85"/>
    </row>
    <row r="62" spans="1:19" ht="66" customHeight="1">
      <c r="A62" s="39" t="s">
        <v>78</v>
      </c>
      <c r="B62" s="112" t="s">
        <v>79</v>
      </c>
      <c r="C62" s="112"/>
      <c r="D62" s="112"/>
      <c r="E62" s="69">
        <v>1</v>
      </c>
      <c r="F62" s="66"/>
      <c r="G62" s="67"/>
      <c r="H62" s="67"/>
      <c r="I62" s="67"/>
      <c r="J62" s="67"/>
      <c r="K62" s="76"/>
      <c r="L62" s="92"/>
      <c r="M62" s="67"/>
      <c r="N62" s="67"/>
      <c r="O62" s="67"/>
      <c r="P62" s="76"/>
      <c r="Q62" s="76"/>
      <c r="R62" s="76"/>
      <c r="S62" s="85"/>
    </row>
    <row r="63" spans="1:19" ht="81.75" customHeight="1">
      <c r="A63" s="39" t="s">
        <v>80</v>
      </c>
      <c r="B63" s="112" t="s">
        <v>81</v>
      </c>
      <c r="C63" s="112"/>
      <c r="D63" s="112"/>
      <c r="E63" s="69">
        <v>1</v>
      </c>
      <c r="F63" s="66"/>
      <c r="G63" s="67"/>
      <c r="H63" s="67"/>
      <c r="I63" s="67"/>
      <c r="J63" s="67"/>
      <c r="K63" s="76"/>
      <c r="L63" s="92"/>
      <c r="M63" s="67"/>
      <c r="N63" s="67"/>
      <c r="O63" s="67"/>
      <c r="P63" s="76"/>
      <c r="Q63" s="76"/>
      <c r="R63" s="76"/>
      <c r="S63" s="85"/>
    </row>
    <row r="64" spans="1:19" ht="46.5" customHeight="1">
      <c r="A64" s="39" t="s">
        <v>82</v>
      </c>
      <c r="B64" s="112" t="s">
        <v>83</v>
      </c>
      <c r="C64" s="112"/>
      <c r="D64" s="112"/>
      <c r="E64" s="69">
        <v>1</v>
      </c>
      <c r="F64" s="66"/>
      <c r="G64" s="67"/>
      <c r="H64" s="67"/>
      <c r="I64" s="67"/>
      <c r="J64" s="67"/>
      <c r="K64" s="76"/>
      <c r="L64" s="92"/>
      <c r="M64" s="67"/>
      <c r="N64" s="67"/>
      <c r="O64" s="67"/>
      <c r="P64" s="76"/>
      <c r="Q64" s="76"/>
      <c r="R64" s="76"/>
      <c r="S64" s="85"/>
    </row>
    <row r="65" spans="1:19" ht="48.75" customHeight="1">
      <c r="A65" s="39" t="s">
        <v>84</v>
      </c>
      <c r="B65" s="112" t="s">
        <v>85</v>
      </c>
      <c r="C65" s="112"/>
      <c r="D65" s="112"/>
      <c r="E65" s="69">
        <v>1</v>
      </c>
      <c r="F65" s="66"/>
      <c r="G65" s="67"/>
      <c r="H65" s="67"/>
      <c r="I65" s="67"/>
      <c r="J65" s="67"/>
      <c r="K65" s="76"/>
      <c r="L65" s="83"/>
      <c r="M65" s="67"/>
      <c r="N65" s="67"/>
      <c r="O65" s="67"/>
      <c r="P65" s="76"/>
      <c r="Q65" s="76"/>
      <c r="R65" s="76"/>
      <c r="S65" s="85"/>
    </row>
    <row r="66" spans="1:19" ht="159" customHeight="1">
      <c r="A66" s="39">
        <v>7</v>
      </c>
      <c r="B66" s="112" t="s">
        <v>86</v>
      </c>
      <c r="C66" s="112"/>
      <c r="D66" s="112"/>
      <c r="E66" s="69">
        <v>1</v>
      </c>
      <c r="F66" s="66"/>
      <c r="G66" s="67"/>
      <c r="H66" s="67"/>
      <c r="I66" s="67"/>
      <c r="J66" s="67"/>
      <c r="K66" s="76"/>
      <c r="L66" s="67"/>
      <c r="M66" s="67"/>
      <c r="N66" s="67"/>
      <c r="O66" s="67"/>
      <c r="P66" s="76"/>
      <c r="Q66" s="76"/>
      <c r="R66" s="76"/>
      <c r="S66" s="85"/>
    </row>
    <row r="67" spans="1:19" ht="144.75" customHeight="1">
      <c r="A67" s="39">
        <v>8</v>
      </c>
      <c r="B67" s="112" t="s">
        <v>87</v>
      </c>
      <c r="C67" s="112"/>
      <c r="D67" s="112"/>
      <c r="E67" s="69">
        <v>2</v>
      </c>
      <c r="F67" s="66"/>
      <c r="G67" s="67"/>
      <c r="H67" s="67"/>
      <c r="I67" s="67"/>
      <c r="J67" s="67"/>
      <c r="K67" s="76"/>
      <c r="L67" s="67"/>
      <c r="M67" s="68"/>
      <c r="N67" s="67"/>
      <c r="O67" s="67"/>
      <c r="P67" s="76"/>
      <c r="Q67" s="76"/>
      <c r="R67" s="76"/>
      <c r="S67" s="85"/>
    </row>
    <row r="68" spans="1:19" ht="102.75" customHeight="1">
      <c r="A68" s="39" t="s">
        <v>88</v>
      </c>
      <c r="B68" s="112" t="s">
        <v>89</v>
      </c>
      <c r="C68" s="112"/>
      <c r="D68" s="112"/>
      <c r="E68" s="69">
        <v>1</v>
      </c>
      <c r="F68" s="66"/>
      <c r="G68" s="67"/>
      <c r="H68" s="67"/>
      <c r="I68" s="67"/>
      <c r="J68" s="67"/>
      <c r="K68" s="76"/>
      <c r="L68" s="67"/>
      <c r="M68" s="67"/>
      <c r="N68" s="67"/>
      <c r="O68" s="67"/>
      <c r="P68" s="76"/>
      <c r="Q68" s="76"/>
      <c r="R68" s="76"/>
      <c r="S68" s="85"/>
    </row>
    <row r="69" spans="1:19" ht="62.25" customHeight="1">
      <c r="A69" s="39" t="s">
        <v>90</v>
      </c>
      <c r="B69" s="112" t="s">
        <v>91</v>
      </c>
      <c r="C69" s="112"/>
      <c r="D69" s="112"/>
      <c r="E69" s="69">
        <v>1</v>
      </c>
      <c r="F69" s="66"/>
      <c r="G69" s="67"/>
      <c r="H69" s="67"/>
      <c r="I69" s="67"/>
      <c r="J69" s="67"/>
      <c r="K69" s="76"/>
      <c r="L69" s="67"/>
      <c r="M69" s="67"/>
      <c r="N69" s="67"/>
      <c r="O69" s="67"/>
      <c r="P69" s="76"/>
      <c r="Q69" s="76"/>
      <c r="R69" s="76"/>
      <c r="S69" s="85"/>
    </row>
    <row r="70" spans="1:19" ht="61.5" customHeight="1">
      <c r="A70" s="39">
        <v>10</v>
      </c>
      <c r="B70" s="112" t="s">
        <v>188</v>
      </c>
      <c r="C70" s="112"/>
      <c r="D70" s="112"/>
      <c r="E70" s="69">
        <v>2</v>
      </c>
      <c r="F70" s="66"/>
      <c r="G70" s="67"/>
      <c r="H70" s="67"/>
      <c r="I70" s="67"/>
      <c r="J70" s="67"/>
      <c r="K70" s="76"/>
      <c r="L70" s="67"/>
      <c r="M70" s="67"/>
      <c r="N70" s="67"/>
      <c r="O70" s="67"/>
      <c r="P70" s="76"/>
      <c r="Q70" s="76"/>
      <c r="R70" s="76"/>
      <c r="S70" s="85"/>
    </row>
    <row r="71" spans="1:19" ht="37.5" customHeight="1">
      <c r="A71" s="39">
        <v>11</v>
      </c>
      <c r="B71" s="112" t="s">
        <v>189</v>
      </c>
      <c r="C71" s="112"/>
      <c r="D71" s="112"/>
      <c r="E71" s="69">
        <v>2</v>
      </c>
      <c r="F71" s="66"/>
      <c r="G71" s="67"/>
      <c r="H71" s="67"/>
      <c r="I71" s="67"/>
      <c r="J71" s="67"/>
      <c r="K71" s="76"/>
      <c r="L71" s="67"/>
      <c r="M71" s="67"/>
      <c r="N71" s="67"/>
      <c r="O71" s="67"/>
      <c r="P71" s="76"/>
      <c r="Q71" s="76"/>
      <c r="R71" s="76"/>
      <c r="S71" s="85"/>
    </row>
    <row r="72" spans="1:19" ht="18.75">
      <c r="A72" s="44">
        <v>12</v>
      </c>
      <c r="B72" s="112" t="s">
        <v>190</v>
      </c>
      <c r="C72" s="112"/>
      <c r="D72" s="112"/>
      <c r="E72" s="67">
        <v>2</v>
      </c>
      <c r="F72" s="66"/>
      <c r="G72" s="67"/>
      <c r="H72" s="67"/>
      <c r="I72" s="67"/>
      <c r="J72" s="67"/>
      <c r="K72" s="76"/>
      <c r="L72" s="67"/>
      <c r="M72" s="67"/>
      <c r="N72" s="67"/>
      <c r="O72" s="67"/>
      <c r="P72" s="76"/>
      <c r="Q72" s="76"/>
      <c r="R72" s="76"/>
      <c r="S72" s="85"/>
    </row>
    <row r="73" spans="1:19" ht="15">
      <c r="A73" s="44"/>
      <c r="B73" s="112"/>
      <c r="C73" s="112"/>
      <c r="D73" s="112"/>
      <c r="E73" s="44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5"/>
      <c r="Q73" s="85"/>
      <c r="R73" s="85"/>
      <c r="S73" s="85"/>
    </row>
    <row r="74" spans="1:15" ht="15">
      <c r="A74" s="44"/>
      <c r="B74" s="112"/>
      <c r="C74" s="112"/>
      <c r="D74" s="112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15">
      <c r="A75" s="44"/>
      <c r="B75" s="112"/>
      <c r="C75" s="112"/>
      <c r="D75" s="112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5">
      <c r="A76" s="44"/>
      <c r="B76" s="112"/>
      <c r="C76" s="112"/>
      <c r="D76" s="112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5">
      <c r="A77" s="44"/>
      <c r="B77" s="112"/>
      <c r="C77" s="112"/>
      <c r="D77" s="112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5">
      <c r="A78" s="44"/>
      <c r="B78" s="112"/>
      <c r="C78" s="112"/>
      <c r="D78" s="112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5">
      <c r="A79" s="44"/>
      <c r="B79" s="112"/>
      <c r="C79" s="112"/>
      <c r="D79" s="112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ht="15">
      <c r="A80" s="44"/>
      <c r="B80" s="112"/>
      <c r="C80" s="112"/>
      <c r="D80" s="112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5" ht="15">
      <c r="A81" s="39"/>
      <c r="B81" s="97"/>
      <c r="C81" s="97"/>
      <c r="D81" s="97"/>
      <c r="E81" s="39"/>
    </row>
    <row r="82" spans="1:5" ht="15">
      <c r="A82" s="39"/>
      <c r="B82" s="97"/>
      <c r="C82" s="97"/>
      <c r="D82" s="97"/>
      <c r="E82" s="39"/>
    </row>
    <row r="83" spans="1:5" ht="15">
      <c r="A83" s="39"/>
      <c r="B83" s="97"/>
      <c r="C83" s="97"/>
      <c r="D83" s="97"/>
      <c r="E83" s="39"/>
    </row>
    <row r="84" spans="1:5" ht="15">
      <c r="A84" s="39"/>
      <c r="B84" s="97"/>
      <c r="C84" s="97"/>
      <c r="D84" s="97"/>
      <c r="E84" s="39"/>
    </row>
    <row r="85" spans="1:5" ht="15">
      <c r="A85" s="39"/>
      <c r="B85" s="97"/>
      <c r="C85" s="97"/>
      <c r="D85" s="97"/>
      <c r="E85" s="39"/>
    </row>
    <row r="86" spans="1:5" ht="15">
      <c r="A86" s="39"/>
      <c r="B86" s="97"/>
      <c r="C86" s="97"/>
      <c r="D86" s="97"/>
      <c r="E86" s="39"/>
    </row>
    <row r="87" spans="1:5" ht="15">
      <c r="A87" s="39"/>
      <c r="B87" s="97"/>
      <c r="C87" s="97"/>
      <c r="D87" s="97"/>
      <c r="E87" s="39"/>
    </row>
    <row r="88" spans="1:5" ht="15">
      <c r="A88" s="39"/>
      <c r="B88" s="97"/>
      <c r="C88" s="97"/>
      <c r="D88" s="97"/>
      <c r="E88" s="39"/>
    </row>
  </sheetData>
  <sheetProtection/>
  <mergeCells count="45">
    <mergeCell ref="B84:D84"/>
    <mergeCell ref="B85:D85"/>
    <mergeCell ref="B86:D86"/>
    <mergeCell ref="B87:D87"/>
    <mergeCell ref="B88:D88"/>
    <mergeCell ref="B78:D78"/>
    <mergeCell ref="B79:D79"/>
    <mergeCell ref="B80:D80"/>
    <mergeCell ref="B81:D81"/>
    <mergeCell ref="B82:D82"/>
    <mergeCell ref="B83:D83"/>
    <mergeCell ref="B72:D72"/>
    <mergeCell ref="B73:D73"/>
    <mergeCell ref="B74:D74"/>
    <mergeCell ref="B75:D75"/>
    <mergeCell ref="B76:D76"/>
    <mergeCell ref="B77:D77"/>
    <mergeCell ref="A43:A55"/>
    <mergeCell ref="F56:G56"/>
    <mergeCell ref="B57:D57"/>
    <mergeCell ref="B1:L1"/>
    <mergeCell ref="C2:E2"/>
    <mergeCell ref="F2:G2"/>
    <mergeCell ref="H2:I2"/>
    <mergeCell ref="J2:K2"/>
    <mergeCell ref="A30:A42"/>
    <mergeCell ref="A18:A29"/>
    <mergeCell ref="B64:D64"/>
    <mergeCell ref="V2:AA2"/>
    <mergeCell ref="N2:O2"/>
    <mergeCell ref="P2:Q2"/>
    <mergeCell ref="B58:D58"/>
    <mergeCell ref="B66:D66"/>
    <mergeCell ref="B59:D59"/>
    <mergeCell ref="B60:D60"/>
    <mergeCell ref="A4:A14"/>
    <mergeCell ref="B70:D70"/>
    <mergeCell ref="B71:D71"/>
    <mergeCell ref="B67:D67"/>
    <mergeCell ref="B65:D65"/>
    <mergeCell ref="B61:D61"/>
    <mergeCell ref="B62:D62"/>
    <mergeCell ref="B68:D68"/>
    <mergeCell ref="B69:D69"/>
    <mergeCell ref="B63:D63"/>
  </mergeCells>
  <printOptions/>
  <pageMargins left="0.7" right="0.7" top="0.75" bottom="0.75" header="0.3" footer="0.3"/>
  <pageSetup horizontalDpi="600" verticalDpi="600" orientation="portrait" paperSize="9" scale="39" r:id="rId1"/>
  <rowBreaks count="2" manualBreakCount="2">
    <brk id="42" max="26" man="1"/>
    <brk id="5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73"/>
  <sheetViews>
    <sheetView tabSelected="1" view="pageBreakPreview" zoomScale="80" zoomScaleSheetLayoutView="80" zoomScalePageLayoutView="0" workbookViewId="0" topLeftCell="A1">
      <selection activeCell="A4" sqref="A4:A15"/>
    </sheetView>
  </sheetViews>
  <sheetFormatPr defaultColWidth="9.140625" defaultRowHeight="15"/>
  <cols>
    <col min="1" max="1" width="9.140625" style="1" customWidth="1"/>
    <col min="2" max="2" width="21.8515625" style="1" customWidth="1"/>
    <col min="3" max="3" width="11.00390625" style="1" customWidth="1"/>
    <col min="4" max="4" width="12.57421875" style="1" bestFit="1" customWidth="1"/>
    <col min="5" max="5" width="11.28125" style="1" bestFit="1" customWidth="1"/>
    <col min="6" max="6" width="9.28125" style="1" bestFit="1" customWidth="1"/>
    <col min="7" max="7" width="10.57421875" style="1" bestFit="1" customWidth="1"/>
    <col min="8" max="8" width="9.28125" style="1" bestFit="1" customWidth="1"/>
    <col min="9" max="9" width="11.7109375" style="1" bestFit="1" customWidth="1"/>
    <col min="10" max="10" width="9.28125" style="1" bestFit="1" customWidth="1"/>
    <col min="11" max="11" width="11.28125" style="1" bestFit="1" customWidth="1"/>
    <col min="12" max="12" width="14.421875" style="1" bestFit="1" customWidth="1"/>
    <col min="13" max="13" width="9.8515625" style="1" bestFit="1" customWidth="1"/>
    <col min="14" max="14" width="9.28125" style="1" bestFit="1" customWidth="1"/>
    <col min="15" max="15" width="11.421875" style="1" bestFit="1" customWidth="1"/>
    <col min="16" max="16" width="9.28125" style="1" bestFit="1" customWidth="1"/>
    <col min="17" max="17" width="14.28125" style="1" customWidth="1"/>
    <col min="18" max="18" width="13.28125" style="1" bestFit="1" customWidth="1"/>
    <col min="19" max="19" width="11.28125" style="1" bestFit="1" customWidth="1"/>
    <col min="20" max="20" width="9.7109375" style="1" bestFit="1" customWidth="1"/>
    <col min="21" max="22" width="9.421875" style="1" bestFit="1" customWidth="1"/>
    <col min="23" max="23" width="10.00390625" style="1" bestFit="1" customWidth="1"/>
    <col min="24" max="24" width="9.421875" style="1" bestFit="1" customWidth="1"/>
    <col min="25" max="25" width="11.421875" style="1" bestFit="1" customWidth="1"/>
    <col min="26" max="26" width="9.421875" style="1" bestFit="1" customWidth="1"/>
    <col min="27" max="27" width="10.00390625" style="1" bestFit="1" customWidth="1"/>
    <col min="28" max="16384" width="9.140625" style="1" customWidth="1"/>
  </cols>
  <sheetData>
    <row r="1" spans="1:27" ht="15">
      <c r="A1" s="6"/>
      <c r="B1" s="115" t="s">
        <v>197</v>
      </c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76.5" customHeight="1">
      <c r="A2" s="6"/>
      <c r="B2" s="6"/>
      <c r="C2" s="115" t="s">
        <v>36</v>
      </c>
      <c r="D2" s="116"/>
      <c r="E2" s="117"/>
      <c r="F2" s="115" t="s">
        <v>35</v>
      </c>
      <c r="G2" s="117"/>
      <c r="H2" s="115" t="s">
        <v>34</v>
      </c>
      <c r="I2" s="117"/>
      <c r="J2" s="115" t="s">
        <v>33</v>
      </c>
      <c r="K2" s="117"/>
      <c r="L2" s="6" t="s">
        <v>32</v>
      </c>
      <c r="M2" s="6"/>
      <c r="N2" s="121" t="s">
        <v>31</v>
      </c>
      <c r="O2" s="122"/>
      <c r="P2" s="121" t="s">
        <v>30</v>
      </c>
      <c r="Q2" s="122"/>
      <c r="R2" s="6" t="s">
        <v>29</v>
      </c>
      <c r="S2" s="6" t="s">
        <v>28</v>
      </c>
      <c r="T2" s="6" t="s">
        <v>27</v>
      </c>
      <c r="U2" s="6" t="s">
        <v>26</v>
      </c>
      <c r="V2" s="115" t="s">
        <v>25</v>
      </c>
      <c r="W2" s="116"/>
      <c r="X2" s="116"/>
      <c r="Y2" s="116"/>
      <c r="Z2" s="116"/>
      <c r="AA2" s="117"/>
    </row>
    <row r="3" spans="1:27" ht="150">
      <c r="A3" s="49"/>
      <c r="B3" s="6"/>
      <c r="C3" s="6" t="s">
        <v>23</v>
      </c>
      <c r="D3" s="6" t="s">
        <v>22</v>
      </c>
      <c r="E3" s="6" t="s">
        <v>21</v>
      </c>
      <c r="F3" s="6" t="s">
        <v>17</v>
      </c>
      <c r="G3" s="6" t="s">
        <v>20</v>
      </c>
      <c r="H3" s="6" t="s">
        <v>17</v>
      </c>
      <c r="I3" s="6" t="s">
        <v>20</v>
      </c>
      <c r="J3" s="6" t="s">
        <v>17</v>
      </c>
      <c r="K3" s="6" t="s">
        <v>20</v>
      </c>
      <c r="L3" s="6" t="s">
        <v>17</v>
      </c>
      <c r="M3" s="6" t="s">
        <v>20</v>
      </c>
      <c r="N3" s="6" t="s">
        <v>17</v>
      </c>
      <c r="O3" s="6" t="s">
        <v>20</v>
      </c>
      <c r="P3" s="6" t="s">
        <v>17</v>
      </c>
      <c r="Q3" s="6" t="s">
        <v>20</v>
      </c>
      <c r="R3" s="6"/>
      <c r="S3" s="6"/>
      <c r="T3" s="6"/>
      <c r="U3" s="6"/>
      <c r="V3" s="6" t="s">
        <v>17</v>
      </c>
      <c r="W3" s="6" t="s">
        <v>19</v>
      </c>
      <c r="X3" s="6" t="s">
        <v>17</v>
      </c>
      <c r="Y3" s="6" t="s">
        <v>18</v>
      </c>
      <c r="Z3" s="6" t="s">
        <v>17</v>
      </c>
      <c r="AA3" s="6" t="s">
        <v>16</v>
      </c>
    </row>
    <row r="4" spans="1:27" s="86" customFormat="1" ht="30">
      <c r="A4" s="123" t="s">
        <v>196</v>
      </c>
      <c r="B4" s="85" t="s">
        <v>7</v>
      </c>
      <c r="C4" s="85"/>
      <c r="D4" s="85"/>
      <c r="E4" s="88" t="e">
        <f aca="true" t="shared" si="0" ref="E4:E12">D4/C4</f>
        <v>#DIV/0!</v>
      </c>
      <c r="F4" s="85"/>
      <c r="G4" s="88" t="e">
        <f aca="true" t="shared" si="1" ref="G4:G12">F4/D4</f>
        <v>#DIV/0!</v>
      </c>
      <c r="H4" s="85"/>
      <c r="I4" s="88" t="e">
        <f aca="true" t="shared" si="2" ref="I4:I12">H4/D4</f>
        <v>#DIV/0!</v>
      </c>
      <c r="J4" s="85"/>
      <c r="K4" s="88" t="e">
        <f aca="true" t="shared" si="3" ref="K4:K12">J4/D4</f>
        <v>#DIV/0!</v>
      </c>
      <c r="L4" s="85"/>
      <c r="M4" s="88" t="e">
        <f aca="true" t="shared" si="4" ref="M4:M12">L4/D4</f>
        <v>#DIV/0!</v>
      </c>
      <c r="N4" s="85"/>
      <c r="O4" s="85"/>
      <c r="P4" s="85"/>
      <c r="Q4" s="85"/>
      <c r="R4" s="88" t="e">
        <f aca="true" t="shared" si="5" ref="R4:R12">I4+K4+M4</f>
        <v>#DIV/0!</v>
      </c>
      <c r="S4" s="88" t="e">
        <f aca="true" t="shared" si="6" ref="S4:S12">K4+M4</f>
        <v>#DIV/0!</v>
      </c>
      <c r="T4" s="85"/>
      <c r="U4" s="85"/>
      <c r="V4" s="85"/>
      <c r="W4" s="88" t="e">
        <f aca="true" t="shared" si="7" ref="W4:W12">V4/C4</f>
        <v>#DIV/0!</v>
      </c>
      <c r="X4" s="85"/>
      <c r="Y4" s="88" t="e">
        <f aca="true" t="shared" si="8" ref="Y4:Y12">X4/C4</f>
        <v>#DIV/0!</v>
      </c>
      <c r="Z4" s="85"/>
      <c r="AA4" s="88" t="e">
        <f aca="true" t="shared" si="9" ref="AA4:AA12">Z4/C4</f>
        <v>#DIV/0!</v>
      </c>
    </row>
    <row r="5" spans="1:27" s="86" customFormat="1" ht="30">
      <c r="A5" s="123"/>
      <c r="B5" s="85" t="s">
        <v>15</v>
      </c>
      <c r="C5" s="85"/>
      <c r="D5" s="85"/>
      <c r="E5" s="88" t="e">
        <f t="shared" si="0"/>
        <v>#DIV/0!</v>
      </c>
      <c r="F5" s="85"/>
      <c r="G5" s="88" t="e">
        <f t="shared" si="1"/>
        <v>#DIV/0!</v>
      </c>
      <c r="H5" s="85"/>
      <c r="I5" s="88" t="e">
        <f t="shared" si="2"/>
        <v>#DIV/0!</v>
      </c>
      <c r="J5" s="85"/>
      <c r="K5" s="88" t="e">
        <f t="shared" si="3"/>
        <v>#DIV/0!</v>
      </c>
      <c r="L5" s="85"/>
      <c r="M5" s="88" t="e">
        <f t="shared" si="4"/>
        <v>#DIV/0!</v>
      </c>
      <c r="N5" s="85"/>
      <c r="O5" s="85"/>
      <c r="P5" s="85"/>
      <c r="Q5" s="85"/>
      <c r="R5" s="88" t="e">
        <f t="shared" si="5"/>
        <v>#DIV/0!</v>
      </c>
      <c r="S5" s="88" t="e">
        <f t="shared" si="6"/>
        <v>#DIV/0!</v>
      </c>
      <c r="T5" s="85"/>
      <c r="U5" s="85"/>
      <c r="V5" s="85"/>
      <c r="W5" s="88" t="e">
        <f t="shared" si="7"/>
        <v>#DIV/0!</v>
      </c>
      <c r="X5" s="85"/>
      <c r="Y5" s="88" t="e">
        <f t="shared" si="8"/>
        <v>#DIV/0!</v>
      </c>
      <c r="Z5" s="85"/>
      <c r="AA5" s="88" t="e">
        <f t="shared" si="9"/>
        <v>#DIV/0!</v>
      </c>
    </row>
    <row r="6" spans="1:27" s="86" customFormat="1" ht="30">
      <c r="A6" s="123"/>
      <c r="B6" s="85" t="s">
        <v>14</v>
      </c>
      <c r="C6" s="85"/>
      <c r="D6" s="85"/>
      <c r="E6" s="88" t="e">
        <f t="shared" si="0"/>
        <v>#DIV/0!</v>
      </c>
      <c r="F6" s="85"/>
      <c r="G6" s="88" t="e">
        <f t="shared" si="1"/>
        <v>#DIV/0!</v>
      </c>
      <c r="H6" s="85"/>
      <c r="I6" s="88" t="e">
        <f t="shared" si="2"/>
        <v>#DIV/0!</v>
      </c>
      <c r="J6" s="85"/>
      <c r="K6" s="88" t="e">
        <f t="shared" si="3"/>
        <v>#DIV/0!</v>
      </c>
      <c r="L6" s="85"/>
      <c r="M6" s="88" t="e">
        <f t="shared" si="4"/>
        <v>#DIV/0!</v>
      </c>
      <c r="N6" s="85"/>
      <c r="O6" s="85"/>
      <c r="P6" s="85"/>
      <c r="Q6" s="85"/>
      <c r="R6" s="88" t="e">
        <f t="shared" si="5"/>
        <v>#DIV/0!</v>
      </c>
      <c r="S6" s="88" t="e">
        <f t="shared" si="6"/>
        <v>#DIV/0!</v>
      </c>
      <c r="T6" s="85"/>
      <c r="U6" s="85"/>
      <c r="V6" s="85"/>
      <c r="W6" s="88" t="e">
        <f t="shared" si="7"/>
        <v>#DIV/0!</v>
      </c>
      <c r="X6" s="85"/>
      <c r="Y6" s="88" t="e">
        <f t="shared" si="8"/>
        <v>#DIV/0!</v>
      </c>
      <c r="Z6" s="85"/>
      <c r="AA6" s="88" t="e">
        <f t="shared" si="9"/>
        <v>#DIV/0!</v>
      </c>
    </row>
    <row r="7" spans="1:27" s="86" customFormat="1" ht="30">
      <c r="A7" s="123"/>
      <c r="B7" s="85" t="s">
        <v>13</v>
      </c>
      <c r="C7" s="85"/>
      <c r="D7" s="85"/>
      <c r="E7" s="88" t="e">
        <f t="shared" si="0"/>
        <v>#DIV/0!</v>
      </c>
      <c r="F7" s="85"/>
      <c r="G7" s="88" t="e">
        <f t="shared" si="1"/>
        <v>#DIV/0!</v>
      </c>
      <c r="H7" s="85"/>
      <c r="I7" s="88" t="e">
        <f t="shared" si="2"/>
        <v>#DIV/0!</v>
      </c>
      <c r="J7" s="85"/>
      <c r="K7" s="88" t="e">
        <f t="shared" si="3"/>
        <v>#DIV/0!</v>
      </c>
      <c r="L7" s="85"/>
      <c r="M7" s="88" t="e">
        <f t="shared" si="4"/>
        <v>#DIV/0!</v>
      </c>
      <c r="N7" s="85"/>
      <c r="O7" s="85"/>
      <c r="P7" s="85"/>
      <c r="Q7" s="85"/>
      <c r="R7" s="88" t="e">
        <f t="shared" si="5"/>
        <v>#DIV/0!</v>
      </c>
      <c r="S7" s="88" t="e">
        <f t="shared" si="6"/>
        <v>#DIV/0!</v>
      </c>
      <c r="T7" s="85"/>
      <c r="U7" s="85"/>
      <c r="V7" s="85"/>
      <c r="W7" s="88" t="e">
        <f t="shared" si="7"/>
        <v>#DIV/0!</v>
      </c>
      <c r="X7" s="85"/>
      <c r="Y7" s="88" t="e">
        <f t="shared" si="8"/>
        <v>#DIV/0!</v>
      </c>
      <c r="Z7" s="85"/>
      <c r="AA7" s="88" t="e">
        <f t="shared" si="9"/>
        <v>#DIV/0!</v>
      </c>
    </row>
    <row r="8" spans="1:27" s="86" customFormat="1" ht="30">
      <c r="A8" s="123"/>
      <c r="B8" s="85" t="s">
        <v>39</v>
      </c>
      <c r="C8" s="85"/>
      <c r="D8" s="85"/>
      <c r="E8" s="88" t="e">
        <f t="shared" si="0"/>
        <v>#DIV/0!</v>
      </c>
      <c r="F8" s="85"/>
      <c r="G8" s="88" t="e">
        <f t="shared" si="1"/>
        <v>#DIV/0!</v>
      </c>
      <c r="H8" s="85"/>
      <c r="I8" s="88" t="e">
        <f t="shared" si="2"/>
        <v>#DIV/0!</v>
      </c>
      <c r="J8" s="85"/>
      <c r="K8" s="88" t="e">
        <f t="shared" si="3"/>
        <v>#DIV/0!</v>
      </c>
      <c r="L8" s="85"/>
      <c r="M8" s="88" t="e">
        <f t="shared" si="4"/>
        <v>#DIV/0!</v>
      </c>
      <c r="N8" s="85"/>
      <c r="O8" s="85"/>
      <c r="P8" s="85"/>
      <c r="Q8" s="85"/>
      <c r="R8" s="88" t="e">
        <f t="shared" si="5"/>
        <v>#DIV/0!</v>
      </c>
      <c r="S8" s="88" t="e">
        <f t="shared" si="6"/>
        <v>#DIV/0!</v>
      </c>
      <c r="T8" s="85"/>
      <c r="U8" s="85"/>
      <c r="V8" s="85"/>
      <c r="W8" s="88" t="e">
        <f t="shared" si="7"/>
        <v>#DIV/0!</v>
      </c>
      <c r="X8" s="85"/>
      <c r="Y8" s="88" t="e">
        <f t="shared" si="8"/>
        <v>#DIV/0!</v>
      </c>
      <c r="Z8" s="85"/>
      <c r="AA8" s="88" t="e">
        <f t="shared" si="9"/>
        <v>#DIV/0!</v>
      </c>
    </row>
    <row r="9" spans="1:27" s="86" customFormat="1" ht="30">
      <c r="A9" s="123"/>
      <c r="B9" s="85" t="s">
        <v>11</v>
      </c>
      <c r="C9" s="85"/>
      <c r="D9" s="85"/>
      <c r="E9" s="88" t="e">
        <f t="shared" si="0"/>
        <v>#DIV/0!</v>
      </c>
      <c r="F9" s="85"/>
      <c r="G9" s="88" t="e">
        <f t="shared" si="1"/>
        <v>#DIV/0!</v>
      </c>
      <c r="H9" s="85"/>
      <c r="I9" s="88" t="e">
        <f t="shared" si="2"/>
        <v>#DIV/0!</v>
      </c>
      <c r="J9" s="85"/>
      <c r="K9" s="88" t="e">
        <f t="shared" si="3"/>
        <v>#DIV/0!</v>
      </c>
      <c r="L9" s="85"/>
      <c r="M9" s="88" t="e">
        <f t="shared" si="4"/>
        <v>#DIV/0!</v>
      </c>
      <c r="N9" s="85"/>
      <c r="O9" s="85"/>
      <c r="P9" s="85"/>
      <c r="Q9" s="85"/>
      <c r="R9" s="88" t="e">
        <f t="shared" si="5"/>
        <v>#DIV/0!</v>
      </c>
      <c r="S9" s="88" t="e">
        <f t="shared" si="6"/>
        <v>#DIV/0!</v>
      </c>
      <c r="T9" s="85"/>
      <c r="U9" s="85"/>
      <c r="V9" s="85"/>
      <c r="W9" s="88" t="e">
        <f t="shared" si="7"/>
        <v>#DIV/0!</v>
      </c>
      <c r="X9" s="85"/>
      <c r="Y9" s="88" t="e">
        <f t="shared" si="8"/>
        <v>#DIV/0!</v>
      </c>
      <c r="Z9" s="85"/>
      <c r="AA9" s="88" t="e">
        <f t="shared" si="9"/>
        <v>#DIV/0!</v>
      </c>
    </row>
    <row r="10" spans="1:27" s="86" customFormat="1" ht="30">
      <c r="A10" s="123"/>
      <c r="B10" s="85" t="s">
        <v>10</v>
      </c>
      <c r="C10" s="85"/>
      <c r="D10" s="85"/>
      <c r="E10" s="88" t="e">
        <f t="shared" si="0"/>
        <v>#DIV/0!</v>
      </c>
      <c r="F10" s="85"/>
      <c r="G10" s="88" t="e">
        <f t="shared" si="1"/>
        <v>#DIV/0!</v>
      </c>
      <c r="H10" s="85"/>
      <c r="I10" s="88" t="e">
        <f t="shared" si="2"/>
        <v>#DIV/0!</v>
      </c>
      <c r="J10" s="85"/>
      <c r="K10" s="88" t="e">
        <f t="shared" si="3"/>
        <v>#DIV/0!</v>
      </c>
      <c r="L10" s="85"/>
      <c r="M10" s="88" t="e">
        <f t="shared" si="4"/>
        <v>#DIV/0!</v>
      </c>
      <c r="N10" s="85"/>
      <c r="O10" s="85"/>
      <c r="P10" s="85"/>
      <c r="Q10" s="85"/>
      <c r="R10" s="88" t="e">
        <f t="shared" si="5"/>
        <v>#DIV/0!</v>
      </c>
      <c r="S10" s="88" t="e">
        <f t="shared" si="6"/>
        <v>#DIV/0!</v>
      </c>
      <c r="T10" s="85"/>
      <c r="U10" s="85"/>
      <c r="V10" s="85"/>
      <c r="W10" s="88" t="e">
        <f t="shared" si="7"/>
        <v>#DIV/0!</v>
      </c>
      <c r="X10" s="85"/>
      <c r="Y10" s="88" t="e">
        <f t="shared" si="8"/>
        <v>#DIV/0!</v>
      </c>
      <c r="Z10" s="85"/>
      <c r="AA10" s="88" t="e">
        <f t="shared" si="9"/>
        <v>#DIV/0!</v>
      </c>
    </row>
    <row r="11" spans="1:27" s="86" customFormat="1" ht="45">
      <c r="A11" s="123"/>
      <c r="B11" s="85" t="s">
        <v>42</v>
      </c>
      <c r="C11" s="85"/>
      <c r="D11" s="85"/>
      <c r="E11" s="88" t="e">
        <f t="shared" si="0"/>
        <v>#DIV/0!</v>
      </c>
      <c r="F11" s="85"/>
      <c r="G11" s="88" t="e">
        <f t="shared" si="1"/>
        <v>#DIV/0!</v>
      </c>
      <c r="H11" s="85"/>
      <c r="I11" s="88" t="e">
        <f t="shared" si="2"/>
        <v>#DIV/0!</v>
      </c>
      <c r="J11" s="85"/>
      <c r="K11" s="88" t="e">
        <f t="shared" si="3"/>
        <v>#DIV/0!</v>
      </c>
      <c r="L11" s="85"/>
      <c r="M11" s="88" t="e">
        <f t="shared" si="4"/>
        <v>#DIV/0!</v>
      </c>
      <c r="N11" s="85"/>
      <c r="O11" s="85"/>
      <c r="P11" s="85"/>
      <c r="Q11" s="85"/>
      <c r="R11" s="88" t="e">
        <f t="shared" si="5"/>
        <v>#DIV/0!</v>
      </c>
      <c r="S11" s="88" t="e">
        <f t="shared" si="6"/>
        <v>#DIV/0!</v>
      </c>
      <c r="T11" s="85"/>
      <c r="U11" s="85"/>
      <c r="V11" s="85"/>
      <c r="W11" s="88" t="e">
        <f t="shared" si="7"/>
        <v>#DIV/0!</v>
      </c>
      <c r="X11" s="85"/>
      <c r="Y11" s="88" t="e">
        <f t="shared" si="8"/>
        <v>#DIV/0!</v>
      </c>
      <c r="Z11" s="85"/>
      <c r="AA11" s="88" t="e">
        <f t="shared" si="9"/>
        <v>#DIV/0!</v>
      </c>
    </row>
    <row r="12" spans="1:27" s="86" customFormat="1" ht="30">
      <c r="A12" s="123"/>
      <c r="B12" s="85" t="s">
        <v>9</v>
      </c>
      <c r="C12" s="85"/>
      <c r="D12" s="85"/>
      <c r="E12" s="88" t="e">
        <f t="shared" si="0"/>
        <v>#DIV/0!</v>
      </c>
      <c r="F12" s="85"/>
      <c r="G12" s="88" t="e">
        <f t="shared" si="1"/>
        <v>#DIV/0!</v>
      </c>
      <c r="H12" s="85"/>
      <c r="I12" s="88" t="e">
        <f t="shared" si="2"/>
        <v>#DIV/0!</v>
      </c>
      <c r="J12" s="85"/>
      <c r="K12" s="88" t="e">
        <f t="shared" si="3"/>
        <v>#DIV/0!</v>
      </c>
      <c r="L12" s="85"/>
      <c r="M12" s="88" t="e">
        <f t="shared" si="4"/>
        <v>#DIV/0!</v>
      </c>
      <c r="N12" s="85"/>
      <c r="O12" s="85"/>
      <c r="P12" s="85"/>
      <c r="Q12" s="85"/>
      <c r="R12" s="88" t="e">
        <f t="shared" si="5"/>
        <v>#DIV/0!</v>
      </c>
      <c r="S12" s="88" t="e">
        <f t="shared" si="6"/>
        <v>#DIV/0!</v>
      </c>
      <c r="T12" s="85"/>
      <c r="U12" s="85"/>
      <c r="V12" s="85"/>
      <c r="W12" s="88" t="e">
        <f t="shared" si="7"/>
        <v>#DIV/0!</v>
      </c>
      <c r="X12" s="85"/>
      <c r="Y12" s="88" t="e">
        <f t="shared" si="8"/>
        <v>#DIV/0!</v>
      </c>
      <c r="Z12" s="85"/>
      <c r="AA12" s="88" t="e">
        <f t="shared" si="9"/>
        <v>#DIV/0!</v>
      </c>
    </row>
    <row r="13" spans="1:27" s="86" customFormat="1" ht="15">
      <c r="A13" s="123"/>
      <c r="B13" s="9" t="s">
        <v>6</v>
      </c>
      <c r="C13" s="85">
        <f>SUM(C4:C12)</f>
        <v>0</v>
      </c>
      <c r="D13" s="85">
        <f>SUM(D4:D12)</f>
        <v>0</v>
      </c>
      <c r="E13" s="85" t="e">
        <f>D13/C13</f>
        <v>#DIV/0!</v>
      </c>
      <c r="F13" s="85">
        <f>SUM(F4:F12)</f>
        <v>0</v>
      </c>
      <c r="G13" s="85" t="e">
        <f>F13/D13</f>
        <v>#DIV/0!</v>
      </c>
      <c r="H13" s="85">
        <f>SUM(H4:H12)</f>
        <v>0</v>
      </c>
      <c r="I13" s="85" t="e">
        <f>H13/D13</f>
        <v>#DIV/0!</v>
      </c>
      <c r="J13" s="85">
        <f>SUM(J4:J12)</f>
        <v>0</v>
      </c>
      <c r="K13" s="85" t="e">
        <f>J13/D13</f>
        <v>#DIV/0!</v>
      </c>
      <c r="L13" s="85">
        <f>SUM(L4:L12)</f>
        <v>0</v>
      </c>
      <c r="M13" s="85" t="e">
        <f>L13/D13</f>
        <v>#DIV/0!</v>
      </c>
      <c r="N13" s="85" t="s">
        <v>3</v>
      </c>
      <c r="O13" s="85" t="s">
        <v>3</v>
      </c>
      <c r="P13" s="85" t="s">
        <v>3</v>
      </c>
      <c r="Q13" s="85" t="s">
        <v>3</v>
      </c>
      <c r="R13" s="85" t="e">
        <f>I13+K13+M13</f>
        <v>#DIV/0!</v>
      </c>
      <c r="S13" s="85" t="e">
        <f>K13+M13</f>
        <v>#DIV/0!</v>
      </c>
      <c r="T13" s="85"/>
      <c r="U13" s="85"/>
      <c r="V13" s="85">
        <f>V4+V5+V6+V7+V8+V9+V10+V11+V12</f>
        <v>0</v>
      </c>
      <c r="W13" s="85" t="e">
        <f>V13/C13</f>
        <v>#DIV/0!</v>
      </c>
      <c r="X13" s="85">
        <f>X4+X5+X6+X7+X8+X9+X10+X11+X12</f>
        <v>0</v>
      </c>
      <c r="Y13" s="85" t="e">
        <f>X13/C13</f>
        <v>#DIV/0!</v>
      </c>
      <c r="Z13" s="85">
        <f>Z4+Z5+Z6+Z7+Z8+Z9+Z10+Z11+Z12</f>
        <v>0</v>
      </c>
      <c r="AA13" s="85" t="e">
        <f>Z13/C13</f>
        <v>#DIV/0!</v>
      </c>
    </row>
    <row r="14" spans="1:27" s="86" customFormat="1" ht="30">
      <c r="A14" s="123"/>
      <c r="B14" s="9" t="s">
        <v>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s="86" customFormat="1" ht="15">
      <c r="A15" s="123"/>
      <c r="B15" s="9" t="s">
        <v>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27" s="47" customFormat="1" ht="30">
      <c r="A16" s="125" t="s">
        <v>167</v>
      </c>
      <c r="B16" s="46" t="s">
        <v>7</v>
      </c>
      <c r="C16" s="76">
        <v>61</v>
      </c>
      <c r="D16" s="76">
        <v>55</v>
      </c>
      <c r="E16" s="77">
        <v>0.9016393442622951</v>
      </c>
      <c r="F16" s="76">
        <v>0</v>
      </c>
      <c r="G16" s="77">
        <v>0</v>
      </c>
      <c r="H16" s="76">
        <v>3</v>
      </c>
      <c r="I16" s="77">
        <v>0.05454545454545454</v>
      </c>
      <c r="J16" s="76">
        <v>41</v>
      </c>
      <c r="K16" s="77">
        <v>0.7454545454545455</v>
      </c>
      <c r="L16" s="76">
        <v>11</v>
      </c>
      <c r="M16" s="77">
        <v>0.2</v>
      </c>
      <c r="N16" s="76">
        <v>0</v>
      </c>
      <c r="O16" s="77">
        <v>0</v>
      </c>
      <c r="P16" s="76">
        <v>4</v>
      </c>
      <c r="Q16" s="77">
        <v>0.07272727272727272</v>
      </c>
      <c r="R16" s="11">
        <v>1</v>
      </c>
      <c r="S16" s="11">
        <v>0.9454545454545455</v>
      </c>
      <c r="T16" s="76">
        <v>23.5</v>
      </c>
      <c r="U16" s="76">
        <v>4.1</v>
      </c>
      <c r="V16" s="76">
        <v>14</v>
      </c>
      <c r="W16" s="10">
        <v>0.2545454545454545</v>
      </c>
      <c r="X16" s="76">
        <v>38</v>
      </c>
      <c r="Y16" s="77">
        <v>0.6909090909090909</v>
      </c>
      <c r="Z16" s="76">
        <v>3</v>
      </c>
      <c r="AA16" s="77">
        <v>0.05454545454545454</v>
      </c>
    </row>
    <row r="17" spans="1:27" s="47" customFormat="1" ht="30">
      <c r="A17" s="123"/>
      <c r="B17" s="46" t="s">
        <v>15</v>
      </c>
      <c r="C17" s="76">
        <v>56</v>
      </c>
      <c r="D17" s="76">
        <v>54</v>
      </c>
      <c r="E17" s="77">
        <v>0.9642857142857143</v>
      </c>
      <c r="F17" s="76">
        <v>0</v>
      </c>
      <c r="G17" s="77">
        <v>0</v>
      </c>
      <c r="H17" s="76">
        <v>17</v>
      </c>
      <c r="I17" s="77">
        <v>0.3148148148148148</v>
      </c>
      <c r="J17" s="76">
        <v>30</v>
      </c>
      <c r="K17" s="77">
        <v>0.5555555555555556</v>
      </c>
      <c r="L17" s="76">
        <v>7</v>
      </c>
      <c r="M17" s="77">
        <v>0.12962962962962962</v>
      </c>
      <c r="N17" s="76">
        <v>1</v>
      </c>
      <c r="O17" s="10">
        <v>0.0185185185185185</v>
      </c>
      <c r="P17" s="76">
        <v>3</v>
      </c>
      <c r="Q17" s="77">
        <v>0.05555555555555555</v>
      </c>
      <c r="R17" s="11">
        <v>1</v>
      </c>
      <c r="S17" s="77">
        <v>0.6851851851851852</v>
      </c>
      <c r="T17" s="76">
        <v>20.17</v>
      </c>
      <c r="U17" s="76">
        <v>3.81</v>
      </c>
      <c r="V17" s="76">
        <v>3</v>
      </c>
      <c r="W17" s="77">
        <v>0.05555555555555555</v>
      </c>
      <c r="X17" s="76">
        <v>50</v>
      </c>
      <c r="Y17" s="11">
        <v>0.9259259259259259</v>
      </c>
      <c r="Z17" s="76">
        <v>1</v>
      </c>
      <c r="AA17" s="77">
        <v>0.018518518518518517</v>
      </c>
    </row>
    <row r="18" spans="1:27" s="47" customFormat="1" ht="30">
      <c r="A18" s="123"/>
      <c r="B18" s="46" t="s">
        <v>14</v>
      </c>
      <c r="C18" s="76">
        <v>95</v>
      </c>
      <c r="D18" s="76">
        <v>89</v>
      </c>
      <c r="E18" s="77">
        <v>0.9368</v>
      </c>
      <c r="F18" s="76">
        <v>0</v>
      </c>
      <c r="G18" s="62">
        <v>0</v>
      </c>
      <c r="H18" s="76">
        <v>6</v>
      </c>
      <c r="I18" s="77">
        <v>0.0674</v>
      </c>
      <c r="J18" s="76">
        <v>60</v>
      </c>
      <c r="K18" s="77">
        <v>0.6742</v>
      </c>
      <c r="L18" s="76">
        <v>23</v>
      </c>
      <c r="M18" s="77">
        <v>0.2584</v>
      </c>
      <c r="N18" s="76">
        <v>0</v>
      </c>
      <c r="O18" s="62">
        <v>0</v>
      </c>
      <c r="P18" s="76">
        <v>13</v>
      </c>
      <c r="Q18" s="11">
        <v>0.1461</v>
      </c>
      <c r="R18" s="80">
        <v>1</v>
      </c>
      <c r="S18" s="11">
        <v>0.9326</v>
      </c>
      <c r="T18" s="76">
        <v>23.7</v>
      </c>
      <c r="U18" s="76">
        <v>4.19</v>
      </c>
      <c r="V18" s="76">
        <v>8</v>
      </c>
      <c r="W18" s="77">
        <v>0.0899</v>
      </c>
      <c r="X18" s="76">
        <v>39</v>
      </c>
      <c r="Y18" s="77">
        <v>0.4382</v>
      </c>
      <c r="Z18" s="76">
        <v>42</v>
      </c>
      <c r="AA18" s="10">
        <v>0.4719</v>
      </c>
    </row>
    <row r="19" spans="1:27" s="47" customFormat="1" ht="30">
      <c r="A19" s="123"/>
      <c r="B19" s="46" t="s">
        <v>13</v>
      </c>
      <c r="C19" s="76">
        <v>85</v>
      </c>
      <c r="D19" s="76">
        <v>77</v>
      </c>
      <c r="E19" s="77">
        <v>0.9058</v>
      </c>
      <c r="F19" s="76">
        <v>0</v>
      </c>
      <c r="G19" s="76">
        <v>0</v>
      </c>
      <c r="H19" s="76">
        <v>6</v>
      </c>
      <c r="I19" s="77">
        <v>0.0779</v>
      </c>
      <c r="J19" s="76">
        <v>62</v>
      </c>
      <c r="K19" s="77">
        <v>0.8052</v>
      </c>
      <c r="L19" s="76">
        <v>9</v>
      </c>
      <c r="M19" s="77">
        <v>0.1168</v>
      </c>
      <c r="N19" s="76">
        <v>0</v>
      </c>
      <c r="O19" s="76">
        <v>0</v>
      </c>
      <c r="P19" s="76">
        <v>3</v>
      </c>
      <c r="Q19" s="77">
        <v>0.0389</v>
      </c>
      <c r="R19" s="80">
        <v>1</v>
      </c>
      <c r="S19" s="11">
        <v>0.922</v>
      </c>
      <c r="T19" s="76">
        <v>22.38</v>
      </c>
      <c r="U19" s="76">
        <v>4.03</v>
      </c>
      <c r="V19" s="76">
        <v>4</v>
      </c>
      <c r="W19" s="77">
        <v>0.0519</v>
      </c>
      <c r="X19" s="76">
        <v>49</v>
      </c>
      <c r="Y19" s="77">
        <v>0.6363</v>
      </c>
      <c r="Z19" s="76">
        <v>24</v>
      </c>
      <c r="AA19" s="10">
        <v>0.3116</v>
      </c>
    </row>
    <row r="20" spans="1:27" s="47" customFormat="1" ht="30">
      <c r="A20" s="123"/>
      <c r="B20" s="46" t="s">
        <v>39</v>
      </c>
      <c r="C20" s="76">
        <v>5</v>
      </c>
      <c r="D20" s="76">
        <v>5</v>
      </c>
      <c r="E20" s="62">
        <v>1</v>
      </c>
      <c r="F20" s="76">
        <v>0</v>
      </c>
      <c r="G20" s="76">
        <v>0</v>
      </c>
      <c r="H20" s="76">
        <v>0</v>
      </c>
      <c r="I20" s="62">
        <v>0</v>
      </c>
      <c r="J20" s="76">
        <v>5</v>
      </c>
      <c r="K20" s="62">
        <v>1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80">
        <v>1</v>
      </c>
      <c r="S20" s="80">
        <v>1</v>
      </c>
      <c r="T20" s="76">
        <v>22</v>
      </c>
      <c r="U20" s="76">
        <v>4</v>
      </c>
      <c r="V20" s="76">
        <v>0</v>
      </c>
      <c r="W20" s="76">
        <v>0</v>
      </c>
      <c r="X20" s="76">
        <v>4</v>
      </c>
      <c r="Y20" s="62">
        <v>0.8</v>
      </c>
      <c r="Z20" s="76">
        <v>1</v>
      </c>
      <c r="AA20" s="62">
        <v>0.2</v>
      </c>
    </row>
    <row r="21" spans="1:27" s="47" customFormat="1" ht="30">
      <c r="A21" s="123"/>
      <c r="B21" s="46" t="s">
        <v>11</v>
      </c>
      <c r="C21" s="76">
        <v>6</v>
      </c>
      <c r="D21" s="76">
        <v>6</v>
      </c>
      <c r="E21" s="76">
        <v>100</v>
      </c>
      <c r="F21" s="76">
        <v>0</v>
      </c>
      <c r="G21" s="76">
        <v>0</v>
      </c>
      <c r="H21" s="76">
        <v>1</v>
      </c>
      <c r="I21" s="76">
        <v>17</v>
      </c>
      <c r="J21" s="76">
        <v>5</v>
      </c>
      <c r="K21" s="76">
        <v>83</v>
      </c>
      <c r="L21" s="76">
        <v>0</v>
      </c>
      <c r="M21" s="76">
        <v>0</v>
      </c>
      <c r="N21" s="76">
        <v>1</v>
      </c>
      <c r="O21" s="22">
        <v>17</v>
      </c>
      <c r="P21" s="76">
        <v>0</v>
      </c>
      <c r="Q21" s="76">
        <v>0</v>
      </c>
      <c r="R21" s="12">
        <v>100</v>
      </c>
      <c r="S21" s="76">
        <v>83</v>
      </c>
      <c r="T21" s="76">
        <v>20</v>
      </c>
      <c r="U21" s="76">
        <v>3.8</v>
      </c>
      <c r="V21" s="76">
        <v>1</v>
      </c>
      <c r="W21" s="22">
        <v>17</v>
      </c>
      <c r="X21" s="76">
        <v>4</v>
      </c>
      <c r="Y21" s="76">
        <v>66.6</v>
      </c>
      <c r="Z21" s="76">
        <v>1</v>
      </c>
      <c r="AA21" s="76">
        <v>17</v>
      </c>
    </row>
    <row r="22" spans="1:27" s="47" customFormat="1" ht="30">
      <c r="A22" s="123"/>
      <c r="B22" s="46" t="s">
        <v>10</v>
      </c>
      <c r="C22" s="76">
        <v>3</v>
      </c>
      <c r="D22" s="76">
        <v>3</v>
      </c>
      <c r="E22" s="62">
        <v>1</v>
      </c>
      <c r="F22" s="76">
        <v>0</v>
      </c>
      <c r="G22" s="62">
        <v>0</v>
      </c>
      <c r="H22" s="76">
        <v>1</v>
      </c>
      <c r="I22" s="62">
        <v>0.33</v>
      </c>
      <c r="J22" s="76">
        <v>1</v>
      </c>
      <c r="K22" s="62">
        <v>0.33</v>
      </c>
      <c r="L22" s="76">
        <v>1</v>
      </c>
      <c r="M22" s="62">
        <v>0.33</v>
      </c>
      <c r="N22" s="76">
        <v>0</v>
      </c>
      <c r="O22" s="62">
        <v>0</v>
      </c>
      <c r="P22" s="76">
        <v>0</v>
      </c>
      <c r="Q22" s="62">
        <v>0</v>
      </c>
      <c r="R22" s="80">
        <v>1</v>
      </c>
      <c r="S22" s="62">
        <v>0.67</v>
      </c>
      <c r="T22" s="76">
        <v>22.3</v>
      </c>
      <c r="U22" s="76">
        <v>4</v>
      </c>
      <c r="V22" s="76">
        <v>0</v>
      </c>
      <c r="W22" s="62">
        <v>0</v>
      </c>
      <c r="X22" s="76">
        <v>3</v>
      </c>
      <c r="Y22" s="80">
        <v>1</v>
      </c>
      <c r="Z22" s="76">
        <v>0</v>
      </c>
      <c r="AA22" s="62">
        <v>0</v>
      </c>
    </row>
    <row r="23" spans="1:27" s="47" customFormat="1" ht="45">
      <c r="A23" s="123"/>
      <c r="B23" s="46" t="s">
        <v>42</v>
      </c>
      <c r="C23" s="76">
        <v>10</v>
      </c>
      <c r="D23" s="76">
        <v>10</v>
      </c>
      <c r="E23" s="62">
        <v>1</v>
      </c>
      <c r="F23" s="76">
        <v>0</v>
      </c>
      <c r="G23" s="76">
        <v>0</v>
      </c>
      <c r="H23" s="76">
        <v>2</v>
      </c>
      <c r="I23" s="78">
        <v>0.2</v>
      </c>
      <c r="J23" s="76">
        <v>7</v>
      </c>
      <c r="K23" s="78">
        <v>0.7</v>
      </c>
      <c r="L23" s="76">
        <v>1</v>
      </c>
      <c r="M23" s="78">
        <v>0.1</v>
      </c>
      <c r="N23" s="76">
        <v>0</v>
      </c>
      <c r="O23" s="76">
        <v>0</v>
      </c>
      <c r="P23" s="76">
        <v>0</v>
      </c>
      <c r="Q23" s="76">
        <v>0</v>
      </c>
      <c r="R23" s="82">
        <v>1</v>
      </c>
      <c r="S23" s="62">
        <v>0.8</v>
      </c>
      <c r="T23" s="76">
        <v>21.5</v>
      </c>
      <c r="U23" s="76">
        <v>3.9</v>
      </c>
      <c r="V23" s="76">
        <v>1</v>
      </c>
      <c r="W23" s="78">
        <v>0.1</v>
      </c>
      <c r="X23" s="76">
        <v>9</v>
      </c>
      <c r="Y23" s="82">
        <v>0.9</v>
      </c>
      <c r="Z23" s="76">
        <v>0</v>
      </c>
      <c r="AA23" s="78">
        <v>0</v>
      </c>
    </row>
    <row r="24" spans="1:27" s="47" customFormat="1" ht="30">
      <c r="A24" s="123"/>
      <c r="B24" s="46" t="s">
        <v>9</v>
      </c>
      <c r="C24" s="76">
        <v>11</v>
      </c>
      <c r="D24" s="76">
        <v>9</v>
      </c>
      <c r="E24" s="62">
        <v>0.818</v>
      </c>
      <c r="F24" s="76">
        <v>0</v>
      </c>
      <c r="G24" s="76">
        <v>0</v>
      </c>
      <c r="H24" s="76">
        <v>0</v>
      </c>
      <c r="I24" s="76">
        <v>0</v>
      </c>
      <c r="J24" s="76">
        <v>5</v>
      </c>
      <c r="K24" s="77">
        <v>0.56</v>
      </c>
      <c r="L24" s="76">
        <v>4</v>
      </c>
      <c r="M24" s="77">
        <v>0.44</v>
      </c>
      <c r="N24" s="76">
        <v>0</v>
      </c>
      <c r="O24" s="76">
        <v>0</v>
      </c>
      <c r="P24" s="76">
        <v>1</v>
      </c>
      <c r="Q24" s="11">
        <v>0.111</v>
      </c>
      <c r="R24" s="80">
        <v>1</v>
      </c>
      <c r="S24" s="80">
        <v>1</v>
      </c>
      <c r="T24" s="77">
        <v>0.253</v>
      </c>
      <c r="U24" s="79">
        <v>4</v>
      </c>
      <c r="V24" s="76">
        <v>0</v>
      </c>
      <c r="W24" s="76">
        <v>0</v>
      </c>
      <c r="X24" s="76">
        <v>4</v>
      </c>
      <c r="Y24" s="62">
        <v>0.44</v>
      </c>
      <c r="Z24" s="76">
        <v>5</v>
      </c>
      <c r="AA24" s="81">
        <v>0.56</v>
      </c>
    </row>
    <row r="25" spans="1:27" s="47" customFormat="1" ht="18.75">
      <c r="A25" s="123"/>
      <c r="B25" s="9" t="s">
        <v>6</v>
      </c>
      <c r="C25" s="76">
        <v>332</v>
      </c>
      <c r="D25" s="76">
        <v>308</v>
      </c>
      <c r="E25" s="62">
        <v>0.93</v>
      </c>
      <c r="F25" s="76">
        <v>0</v>
      </c>
      <c r="G25" s="76">
        <v>0</v>
      </c>
      <c r="H25" s="76">
        <v>35</v>
      </c>
      <c r="I25" s="77">
        <v>0.114</v>
      </c>
      <c r="J25" s="76">
        <v>218</v>
      </c>
      <c r="K25" s="77">
        <v>0.708</v>
      </c>
      <c r="L25" s="76">
        <v>55</v>
      </c>
      <c r="M25" s="77">
        <v>0.179</v>
      </c>
      <c r="N25" s="76">
        <v>2</v>
      </c>
      <c r="O25" s="77">
        <v>0.007</v>
      </c>
      <c r="P25" s="76">
        <v>24</v>
      </c>
      <c r="Q25" s="77">
        <v>0.078</v>
      </c>
      <c r="R25" s="80">
        <v>1</v>
      </c>
      <c r="S25" s="11">
        <v>0.887</v>
      </c>
      <c r="T25" s="76">
        <v>22.3</v>
      </c>
      <c r="U25" s="76">
        <v>4</v>
      </c>
      <c r="V25" s="76">
        <v>34</v>
      </c>
      <c r="W25" s="62">
        <v>0.11</v>
      </c>
      <c r="X25" s="76">
        <v>201</v>
      </c>
      <c r="Y25" s="62">
        <v>0.65</v>
      </c>
      <c r="Z25" s="76">
        <v>73</v>
      </c>
      <c r="AA25" s="62">
        <v>0.24</v>
      </c>
    </row>
    <row r="26" spans="1:27" s="47" customFormat="1" ht="30">
      <c r="A26" s="123"/>
      <c r="B26" s="9" t="s">
        <v>5</v>
      </c>
      <c r="C26" s="76"/>
      <c r="D26" s="76">
        <v>14770</v>
      </c>
      <c r="E26" s="76"/>
      <c r="F26" s="76"/>
      <c r="G26" s="77">
        <v>0.002</v>
      </c>
      <c r="H26" s="76"/>
      <c r="I26" s="77">
        <v>0.165</v>
      </c>
      <c r="J26" s="76"/>
      <c r="K26" s="77">
        <v>0.606</v>
      </c>
      <c r="L26" s="76"/>
      <c r="M26" s="77">
        <v>0.226</v>
      </c>
      <c r="N26" s="76"/>
      <c r="O26" s="76"/>
      <c r="P26" s="76"/>
      <c r="Q26" s="76"/>
      <c r="R26" s="77">
        <v>0.998</v>
      </c>
      <c r="S26" s="77">
        <v>0.834</v>
      </c>
      <c r="T26" s="84"/>
      <c r="U26" s="46"/>
      <c r="V26" s="46"/>
      <c r="W26" s="46"/>
      <c r="X26" s="46"/>
      <c r="Y26" s="46"/>
      <c r="Z26" s="46"/>
      <c r="AA26" s="46"/>
    </row>
    <row r="27" spans="1:27" s="47" customFormat="1" ht="18.75">
      <c r="A27" s="50"/>
      <c r="B27" s="9" t="s">
        <v>0</v>
      </c>
      <c r="C27" s="76"/>
      <c r="D27" s="76">
        <v>1538335</v>
      </c>
      <c r="E27" s="76"/>
      <c r="F27" s="76"/>
      <c r="G27" s="77">
        <v>0.0094</v>
      </c>
      <c r="H27" s="76"/>
      <c r="I27" s="77">
        <v>0.202</v>
      </c>
      <c r="J27" s="76"/>
      <c r="K27" s="77">
        <v>0.556</v>
      </c>
      <c r="L27" s="76"/>
      <c r="M27" s="76" t="s">
        <v>192</v>
      </c>
      <c r="N27" s="76"/>
      <c r="O27" s="76"/>
      <c r="P27" s="76"/>
      <c r="Q27" s="76"/>
      <c r="R27" s="62">
        <v>0.99</v>
      </c>
      <c r="S27" s="77">
        <v>0.789</v>
      </c>
      <c r="T27" s="46"/>
      <c r="U27" s="46"/>
      <c r="V27" s="46"/>
      <c r="W27" s="46"/>
      <c r="X27" s="46"/>
      <c r="Y27" s="46"/>
      <c r="Z27" s="46"/>
      <c r="AA27" s="46"/>
    </row>
    <row r="28" spans="1:27" ht="30">
      <c r="A28" s="123" t="s">
        <v>24</v>
      </c>
      <c r="B28" s="6" t="s">
        <v>7</v>
      </c>
      <c r="C28" s="19">
        <v>81</v>
      </c>
      <c r="D28" s="19">
        <v>71</v>
      </c>
      <c r="E28" s="20">
        <f aca="true" t="shared" si="10" ref="E28:E53">D28/C28</f>
        <v>0.8765432098765432</v>
      </c>
      <c r="F28" s="19">
        <v>0</v>
      </c>
      <c r="G28" s="20">
        <f aca="true" t="shared" si="11" ref="G28:G51">F28/D28</f>
        <v>0</v>
      </c>
      <c r="H28" s="19">
        <v>3</v>
      </c>
      <c r="I28" s="20">
        <f aca="true" t="shared" si="12" ref="I28:I51">H28/D28</f>
        <v>0.04225352112676056</v>
      </c>
      <c r="J28" s="19">
        <v>39</v>
      </c>
      <c r="K28" s="20">
        <f aca="true" t="shared" si="13" ref="K28:K51">J28/D28</f>
        <v>0.5492957746478874</v>
      </c>
      <c r="L28" s="19">
        <v>29</v>
      </c>
      <c r="M28" s="20">
        <f aca="true" t="shared" si="14" ref="M28:M51">L28/D28</f>
        <v>0.4084507042253521</v>
      </c>
      <c r="N28" s="19">
        <v>0</v>
      </c>
      <c r="O28" s="20">
        <f aca="true" t="shared" si="15" ref="O28:O38">N28/D28</f>
        <v>0</v>
      </c>
      <c r="P28" s="19">
        <v>12</v>
      </c>
      <c r="Q28" s="20">
        <f aca="true" t="shared" si="16" ref="Q28:Q38">P28/D28</f>
        <v>0.16901408450704225</v>
      </c>
      <c r="R28" s="11">
        <f>I28+K28+M28</f>
        <v>1</v>
      </c>
      <c r="S28" s="11">
        <f aca="true" t="shared" si="17" ref="S28:S36">K28+M28</f>
        <v>0.9577464788732395</v>
      </c>
      <c r="T28" s="19">
        <v>25.2</v>
      </c>
      <c r="U28" s="19">
        <v>4.4</v>
      </c>
      <c r="V28" s="19">
        <v>10</v>
      </c>
      <c r="W28" s="20">
        <f aca="true" t="shared" si="18" ref="W28:W38">V28/D28</f>
        <v>0.14084507042253522</v>
      </c>
      <c r="X28" s="19">
        <v>39</v>
      </c>
      <c r="Y28" s="20">
        <f aca="true" t="shared" si="19" ref="Y28:Y38">X28/D28</f>
        <v>0.5492957746478874</v>
      </c>
      <c r="Z28" s="19">
        <v>22</v>
      </c>
      <c r="AA28" s="20">
        <f aca="true" t="shared" si="20" ref="AA28:AA38">Z28/D28</f>
        <v>0.30985915492957744</v>
      </c>
    </row>
    <row r="29" spans="1:28" ht="30">
      <c r="A29" s="123"/>
      <c r="B29" s="6" t="s">
        <v>15</v>
      </c>
      <c r="C29" s="19">
        <v>51</v>
      </c>
      <c r="D29" s="19">
        <v>43</v>
      </c>
      <c r="E29" s="20">
        <f t="shared" si="10"/>
        <v>0.8431372549019608</v>
      </c>
      <c r="F29" s="19">
        <v>0</v>
      </c>
      <c r="G29" s="20">
        <f t="shared" si="11"/>
        <v>0</v>
      </c>
      <c r="H29" s="19">
        <v>17</v>
      </c>
      <c r="I29" s="20">
        <f t="shared" si="12"/>
        <v>0.3953488372093023</v>
      </c>
      <c r="J29" s="19">
        <v>25</v>
      </c>
      <c r="K29" s="20">
        <f t="shared" si="13"/>
        <v>0.5813953488372093</v>
      </c>
      <c r="L29" s="19">
        <v>6</v>
      </c>
      <c r="M29" s="20">
        <f t="shared" si="14"/>
        <v>0.13953488372093023</v>
      </c>
      <c r="N29" s="19">
        <v>1</v>
      </c>
      <c r="O29" s="20">
        <f t="shared" si="15"/>
        <v>0.023255813953488372</v>
      </c>
      <c r="P29" s="19">
        <v>5</v>
      </c>
      <c r="Q29" s="20">
        <f t="shared" si="16"/>
        <v>0.11627906976744186</v>
      </c>
      <c r="R29" s="11">
        <v>1</v>
      </c>
      <c r="S29" s="20">
        <f t="shared" si="17"/>
        <v>0.7209302325581396</v>
      </c>
      <c r="T29" s="19">
        <v>21.13</v>
      </c>
      <c r="U29" s="19">
        <v>3.86</v>
      </c>
      <c r="V29" s="19">
        <v>4</v>
      </c>
      <c r="W29" s="20">
        <f t="shared" si="18"/>
        <v>0.09302325581395349</v>
      </c>
      <c r="X29" s="19">
        <v>38</v>
      </c>
      <c r="Y29" s="11">
        <f t="shared" si="19"/>
        <v>0.8837209302325582</v>
      </c>
      <c r="Z29" s="19">
        <v>1</v>
      </c>
      <c r="AA29" s="20">
        <f t="shared" si="20"/>
        <v>0.023255813953488372</v>
      </c>
      <c r="AB29" s="7"/>
    </row>
    <row r="30" spans="1:28" ht="30">
      <c r="A30" s="123"/>
      <c r="B30" s="6" t="s">
        <v>14</v>
      </c>
      <c r="C30" s="19">
        <v>97</v>
      </c>
      <c r="D30" s="19">
        <v>94</v>
      </c>
      <c r="E30" s="20">
        <f t="shared" si="10"/>
        <v>0.9690721649484536</v>
      </c>
      <c r="F30" s="19">
        <v>0</v>
      </c>
      <c r="G30" s="20">
        <f t="shared" si="11"/>
        <v>0</v>
      </c>
      <c r="H30" s="19">
        <v>5</v>
      </c>
      <c r="I30" s="20">
        <f t="shared" si="12"/>
        <v>0.05319148936170213</v>
      </c>
      <c r="J30" s="19">
        <v>67</v>
      </c>
      <c r="K30" s="20">
        <f t="shared" si="13"/>
        <v>0.7127659574468085</v>
      </c>
      <c r="L30" s="19">
        <v>22</v>
      </c>
      <c r="M30" s="20">
        <f t="shared" si="14"/>
        <v>0.23404255319148937</v>
      </c>
      <c r="N30" s="19">
        <v>0</v>
      </c>
      <c r="O30" s="20">
        <f t="shared" si="15"/>
        <v>0</v>
      </c>
      <c r="P30" s="19">
        <v>10</v>
      </c>
      <c r="Q30" s="20">
        <f t="shared" si="16"/>
        <v>0.10638297872340426</v>
      </c>
      <c r="R30" s="11">
        <f>I30+K30+M30</f>
        <v>1</v>
      </c>
      <c r="S30" s="11">
        <f t="shared" si="17"/>
        <v>0.9468085106382979</v>
      </c>
      <c r="T30" s="19">
        <v>23.47</v>
      </c>
      <c r="U30" s="19">
        <v>4.18</v>
      </c>
      <c r="V30" s="19">
        <v>16</v>
      </c>
      <c r="W30" s="20">
        <f t="shared" si="18"/>
        <v>0.1702127659574468</v>
      </c>
      <c r="X30" s="19">
        <v>46</v>
      </c>
      <c r="Y30" s="20">
        <f t="shared" si="19"/>
        <v>0.48936170212765956</v>
      </c>
      <c r="Z30" s="19">
        <v>32</v>
      </c>
      <c r="AA30" s="11">
        <f t="shared" si="20"/>
        <v>0.3404255319148936</v>
      </c>
      <c r="AB30" s="7"/>
    </row>
    <row r="31" spans="1:28" ht="30">
      <c r="A31" s="123"/>
      <c r="B31" s="6" t="s">
        <v>13</v>
      </c>
      <c r="C31" s="19">
        <v>51</v>
      </c>
      <c r="D31" s="19">
        <v>49</v>
      </c>
      <c r="E31" s="20">
        <f t="shared" si="10"/>
        <v>0.9607843137254902</v>
      </c>
      <c r="F31" s="19">
        <v>0</v>
      </c>
      <c r="G31" s="20">
        <f t="shared" si="11"/>
        <v>0</v>
      </c>
      <c r="H31" s="19">
        <v>5</v>
      </c>
      <c r="I31" s="20">
        <f t="shared" si="12"/>
        <v>0.10204081632653061</v>
      </c>
      <c r="J31" s="19">
        <v>31</v>
      </c>
      <c r="K31" s="20">
        <f t="shared" si="13"/>
        <v>0.6326530612244898</v>
      </c>
      <c r="L31" s="19">
        <v>13</v>
      </c>
      <c r="M31" s="20">
        <f t="shared" si="14"/>
        <v>0.2653061224489796</v>
      </c>
      <c r="N31" s="19">
        <v>0</v>
      </c>
      <c r="O31" s="20">
        <f t="shared" si="15"/>
        <v>0</v>
      </c>
      <c r="P31" s="19">
        <v>6</v>
      </c>
      <c r="Q31" s="20">
        <f t="shared" si="16"/>
        <v>0.12244897959183673</v>
      </c>
      <c r="R31" s="11">
        <v>1</v>
      </c>
      <c r="S31" s="20">
        <f t="shared" si="17"/>
        <v>0.8979591836734695</v>
      </c>
      <c r="T31" s="19" t="s">
        <v>92</v>
      </c>
      <c r="U31" s="19">
        <v>4.16</v>
      </c>
      <c r="V31" s="19">
        <v>3</v>
      </c>
      <c r="W31" s="20">
        <f t="shared" si="18"/>
        <v>0.061224489795918366</v>
      </c>
      <c r="X31" s="19">
        <v>31</v>
      </c>
      <c r="Y31" s="20">
        <f t="shared" si="19"/>
        <v>0.6326530612244898</v>
      </c>
      <c r="Z31" s="19">
        <v>15</v>
      </c>
      <c r="AA31" s="20">
        <f t="shared" si="20"/>
        <v>0.30612244897959184</v>
      </c>
      <c r="AB31" s="7"/>
    </row>
    <row r="32" spans="1:28" ht="30">
      <c r="A32" s="123"/>
      <c r="B32" s="6" t="s">
        <v>39</v>
      </c>
      <c r="C32" s="19">
        <v>11</v>
      </c>
      <c r="D32" s="19">
        <v>11</v>
      </c>
      <c r="E32" s="20">
        <f t="shared" si="10"/>
        <v>1</v>
      </c>
      <c r="F32" s="19">
        <v>0</v>
      </c>
      <c r="G32" s="20">
        <f t="shared" si="11"/>
        <v>0</v>
      </c>
      <c r="H32" s="19">
        <v>0</v>
      </c>
      <c r="I32" s="20">
        <f t="shared" si="12"/>
        <v>0</v>
      </c>
      <c r="J32" s="19">
        <v>8</v>
      </c>
      <c r="K32" s="20">
        <f t="shared" si="13"/>
        <v>0.7272727272727273</v>
      </c>
      <c r="L32" s="19">
        <v>3</v>
      </c>
      <c r="M32" s="20">
        <f t="shared" si="14"/>
        <v>0.2727272727272727</v>
      </c>
      <c r="N32" s="19">
        <v>0</v>
      </c>
      <c r="O32" s="20">
        <f t="shared" si="15"/>
        <v>0</v>
      </c>
      <c r="P32" s="19">
        <v>1</v>
      </c>
      <c r="Q32" s="20">
        <f t="shared" si="16"/>
        <v>0.09090909090909091</v>
      </c>
      <c r="R32" s="11">
        <f>I32+K32+M32</f>
        <v>1</v>
      </c>
      <c r="S32" s="11">
        <f t="shared" si="17"/>
        <v>1</v>
      </c>
      <c r="T32" s="43" t="s">
        <v>96</v>
      </c>
      <c r="U32" s="19">
        <v>4.3</v>
      </c>
      <c r="V32" s="19">
        <v>1</v>
      </c>
      <c r="W32" s="20">
        <f t="shared" si="18"/>
        <v>0.09090909090909091</v>
      </c>
      <c r="X32" s="19">
        <v>9</v>
      </c>
      <c r="Y32" s="11">
        <f t="shared" si="19"/>
        <v>0.8181818181818182</v>
      </c>
      <c r="Z32" s="19">
        <v>1</v>
      </c>
      <c r="AA32" s="20">
        <f t="shared" si="20"/>
        <v>0.09090909090909091</v>
      </c>
      <c r="AB32" s="7"/>
    </row>
    <row r="33" spans="1:28" ht="30">
      <c r="A33" s="123"/>
      <c r="B33" s="6" t="s">
        <v>11</v>
      </c>
      <c r="C33" s="19">
        <v>7</v>
      </c>
      <c r="D33" s="19">
        <v>7</v>
      </c>
      <c r="E33" s="20">
        <f t="shared" si="10"/>
        <v>1</v>
      </c>
      <c r="F33" s="19">
        <v>0</v>
      </c>
      <c r="G33" s="20">
        <f t="shared" si="11"/>
        <v>0</v>
      </c>
      <c r="H33" s="19">
        <v>0</v>
      </c>
      <c r="I33" s="20">
        <f t="shared" si="12"/>
        <v>0</v>
      </c>
      <c r="J33" s="19">
        <v>5</v>
      </c>
      <c r="K33" s="20">
        <f t="shared" si="13"/>
        <v>0.7142857142857143</v>
      </c>
      <c r="L33" s="19">
        <v>2</v>
      </c>
      <c r="M33" s="20">
        <f t="shared" si="14"/>
        <v>0.2857142857142857</v>
      </c>
      <c r="N33" s="19">
        <v>0</v>
      </c>
      <c r="O33" s="20">
        <f t="shared" si="15"/>
        <v>0</v>
      </c>
      <c r="P33" s="19">
        <v>1</v>
      </c>
      <c r="Q33" s="20">
        <f t="shared" si="16"/>
        <v>0.14285714285714285</v>
      </c>
      <c r="R33" s="11">
        <f>I33+K33+M33</f>
        <v>1</v>
      </c>
      <c r="S33" s="11">
        <f t="shared" si="17"/>
        <v>1</v>
      </c>
      <c r="T33" s="19">
        <v>25</v>
      </c>
      <c r="U33" s="19">
        <v>4.2</v>
      </c>
      <c r="V33" s="19">
        <v>0</v>
      </c>
      <c r="W33" s="20">
        <f t="shared" si="18"/>
        <v>0</v>
      </c>
      <c r="X33" s="19">
        <v>2</v>
      </c>
      <c r="Y33" s="20">
        <f t="shared" si="19"/>
        <v>0.2857142857142857</v>
      </c>
      <c r="Z33" s="19">
        <v>5</v>
      </c>
      <c r="AA33" s="10">
        <f t="shared" si="20"/>
        <v>0.7142857142857143</v>
      </c>
      <c r="AB33" s="7"/>
    </row>
    <row r="34" spans="1:28" ht="30">
      <c r="A34" s="123"/>
      <c r="B34" s="6" t="s">
        <v>10</v>
      </c>
      <c r="C34" s="19">
        <v>3</v>
      </c>
      <c r="D34" s="19">
        <v>3</v>
      </c>
      <c r="E34" s="20">
        <f t="shared" si="10"/>
        <v>1</v>
      </c>
      <c r="F34" s="19">
        <v>0</v>
      </c>
      <c r="G34" s="20">
        <f t="shared" si="11"/>
        <v>0</v>
      </c>
      <c r="H34" s="19">
        <v>0</v>
      </c>
      <c r="I34" s="20">
        <f t="shared" si="12"/>
        <v>0</v>
      </c>
      <c r="J34" s="19">
        <v>1</v>
      </c>
      <c r="K34" s="20">
        <f t="shared" si="13"/>
        <v>0.3333333333333333</v>
      </c>
      <c r="L34" s="19">
        <v>2</v>
      </c>
      <c r="M34" s="20">
        <f t="shared" si="14"/>
        <v>0.6666666666666666</v>
      </c>
      <c r="N34" s="19">
        <v>0</v>
      </c>
      <c r="O34" s="20">
        <f t="shared" si="15"/>
        <v>0</v>
      </c>
      <c r="P34" s="19">
        <v>0</v>
      </c>
      <c r="Q34" s="20">
        <f t="shared" si="16"/>
        <v>0</v>
      </c>
      <c r="R34" s="11">
        <f>I34+K34+M34</f>
        <v>1</v>
      </c>
      <c r="S34" s="11">
        <f t="shared" si="17"/>
        <v>1</v>
      </c>
      <c r="T34" s="19">
        <v>27</v>
      </c>
      <c r="U34" s="43" t="s">
        <v>95</v>
      </c>
      <c r="V34" s="19">
        <v>0</v>
      </c>
      <c r="W34" s="20">
        <f t="shared" si="18"/>
        <v>0</v>
      </c>
      <c r="X34" s="19">
        <v>1</v>
      </c>
      <c r="Y34" s="20">
        <f t="shared" si="19"/>
        <v>0.3333333333333333</v>
      </c>
      <c r="Z34" s="19">
        <v>2</v>
      </c>
      <c r="AA34" s="10">
        <f t="shared" si="20"/>
        <v>0.6666666666666666</v>
      </c>
      <c r="AB34" s="7"/>
    </row>
    <row r="35" spans="1:27" s="40" customFormat="1" ht="45">
      <c r="A35" s="123"/>
      <c r="B35" s="39" t="s">
        <v>42</v>
      </c>
      <c r="C35" s="19">
        <v>3</v>
      </c>
      <c r="D35" s="19">
        <v>3</v>
      </c>
      <c r="E35" s="20">
        <f t="shared" si="10"/>
        <v>1</v>
      </c>
      <c r="F35" s="19">
        <v>0</v>
      </c>
      <c r="G35" s="20">
        <f t="shared" si="11"/>
        <v>0</v>
      </c>
      <c r="H35" s="19">
        <v>1</v>
      </c>
      <c r="I35" s="20">
        <f t="shared" si="12"/>
        <v>0.3333333333333333</v>
      </c>
      <c r="J35" s="19">
        <v>1</v>
      </c>
      <c r="K35" s="20">
        <f t="shared" si="13"/>
        <v>0.3333333333333333</v>
      </c>
      <c r="L35" s="19">
        <v>1</v>
      </c>
      <c r="M35" s="20">
        <f t="shared" si="14"/>
        <v>0.3333333333333333</v>
      </c>
      <c r="N35" s="19">
        <v>1</v>
      </c>
      <c r="O35" s="20">
        <f t="shared" si="15"/>
        <v>0.3333333333333333</v>
      </c>
      <c r="P35" s="19">
        <v>0</v>
      </c>
      <c r="Q35" s="20">
        <f t="shared" si="16"/>
        <v>0</v>
      </c>
      <c r="R35" s="11">
        <f>I35+K35+M35</f>
        <v>1</v>
      </c>
      <c r="S35" s="20">
        <f t="shared" si="17"/>
        <v>0.6666666666666666</v>
      </c>
      <c r="T35" s="43" t="s">
        <v>94</v>
      </c>
      <c r="U35" s="19">
        <v>4</v>
      </c>
      <c r="V35" s="19">
        <v>1</v>
      </c>
      <c r="W35" s="20">
        <f t="shared" si="18"/>
        <v>0.3333333333333333</v>
      </c>
      <c r="X35" s="19">
        <v>2</v>
      </c>
      <c r="Y35" s="20">
        <f t="shared" si="19"/>
        <v>0.6666666666666666</v>
      </c>
      <c r="Z35" s="19">
        <v>0</v>
      </c>
      <c r="AA35" s="20">
        <f t="shared" si="20"/>
        <v>0</v>
      </c>
    </row>
    <row r="36" spans="1:27" s="40" customFormat="1" ht="45">
      <c r="A36" s="123"/>
      <c r="B36" s="39" t="s">
        <v>43</v>
      </c>
      <c r="C36" s="19">
        <v>1</v>
      </c>
      <c r="D36" s="19">
        <v>1</v>
      </c>
      <c r="E36" s="20">
        <f t="shared" si="10"/>
        <v>1</v>
      </c>
      <c r="F36" s="19">
        <v>0</v>
      </c>
      <c r="G36" s="20">
        <f t="shared" si="11"/>
        <v>0</v>
      </c>
      <c r="H36" s="19">
        <v>0</v>
      </c>
      <c r="I36" s="20">
        <f t="shared" si="12"/>
        <v>0</v>
      </c>
      <c r="J36" s="19">
        <v>1</v>
      </c>
      <c r="K36" s="20">
        <f t="shared" si="13"/>
        <v>1</v>
      </c>
      <c r="L36" s="19">
        <v>0</v>
      </c>
      <c r="M36" s="20">
        <f t="shared" si="14"/>
        <v>0</v>
      </c>
      <c r="N36" s="19">
        <v>0</v>
      </c>
      <c r="O36" s="20">
        <f t="shared" si="15"/>
        <v>0</v>
      </c>
      <c r="P36" s="19">
        <v>0</v>
      </c>
      <c r="Q36" s="20">
        <f t="shared" si="16"/>
        <v>0</v>
      </c>
      <c r="R36" s="11">
        <f>I36+K36+M36</f>
        <v>1</v>
      </c>
      <c r="S36" s="11">
        <f t="shared" si="17"/>
        <v>1</v>
      </c>
      <c r="T36" s="19">
        <v>31</v>
      </c>
      <c r="U36" s="19">
        <v>4</v>
      </c>
      <c r="V36" s="19">
        <v>0</v>
      </c>
      <c r="W36" s="20">
        <f t="shared" si="18"/>
        <v>0</v>
      </c>
      <c r="X36" s="19">
        <v>1</v>
      </c>
      <c r="Y36" s="11">
        <f t="shared" si="19"/>
        <v>1</v>
      </c>
      <c r="Z36" s="19">
        <v>0</v>
      </c>
      <c r="AA36" s="20">
        <v>0</v>
      </c>
    </row>
    <row r="37" spans="1:28" ht="30">
      <c r="A37" s="123"/>
      <c r="B37" s="6" t="s">
        <v>9</v>
      </c>
      <c r="C37" s="19">
        <v>7</v>
      </c>
      <c r="D37" s="19">
        <v>6</v>
      </c>
      <c r="E37" s="20">
        <f t="shared" si="10"/>
        <v>0.8571428571428571</v>
      </c>
      <c r="F37" s="19">
        <v>0</v>
      </c>
      <c r="G37" s="20">
        <f t="shared" si="11"/>
        <v>0</v>
      </c>
      <c r="H37" s="19">
        <v>1</v>
      </c>
      <c r="I37" s="20">
        <f t="shared" si="12"/>
        <v>0.16666666666666666</v>
      </c>
      <c r="J37" s="19">
        <v>5</v>
      </c>
      <c r="K37" s="20">
        <f t="shared" si="13"/>
        <v>0.8333333333333334</v>
      </c>
      <c r="L37" s="19">
        <v>0</v>
      </c>
      <c r="M37" s="20">
        <f t="shared" si="14"/>
        <v>0</v>
      </c>
      <c r="N37" s="19">
        <v>0</v>
      </c>
      <c r="O37" s="20">
        <f t="shared" si="15"/>
        <v>0</v>
      </c>
      <c r="P37" s="19">
        <v>0</v>
      </c>
      <c r="Q37" s="20">
        <f t="shared" si="16"/>
        <v>0</v>
      </c>
      <c r="R37" s="11">
        <f aca="true" t="shared" si="21" ref="R37:R51">I37+K37+M37</f>
        <v>1</v>
      </c>
      <c r="S37" s="20">
        <f aca="true" t="shared" si="22" ref="S37:S51">K37+M37</f>
        <v>0.8333333333333334</v>
      </c>
      <c r="T37" s="19">
        <v>21.5</v>
      </c>
      <c r="U37" s="19">
        <v>3.8</v>
      </c>
      <c r="V37" s="19">
        <v>1</v>
      </c>
      <c r="W37" s="20">
        <f t="shared" si="18"/>
        <v>0.16666666666666666</v>
      </c>
      <c r="X37" s="19">
        <v>5</v>
      </c>
      <c r="Y37" s="20">
        <f t="shared" si="19"/>
        <v>0.8333333333333334</v>
      </c>
      <c r="Z37" s="19">
        <v>0</v>
      </c>
      <c r="AA37" s="20">
        <f t="shared" si="20"/>
        <v>0</v>
      </c>
      <c r="AB37" s="7"/>
    </row>
    <row r="38" spans="1:28" s="9" customFormat="1" ht="18.75">
      <c r="A38" s="123"/>
      <c r="B38" s="9" t="s">
        <v>6</v>
      </c>
      <c r="C38" s="30">
        <f>SUM(C28:C37)</f>
        <v>312</v>
      </c>
      <c r="D38" s="30">
        <f>SUM(D28:D37)</f>
        <v>288</v>
      </c>
      <c r="E38" s="31">
        <f t="shared" si="10"/>
        <v>0.9230769230769231</v>
      </c>
      <c r="F38" s="30">
        <f>SUM(F28:F37)</f>
        <v>0</v>
      </c>
      <c r="G38" s="31">
        <f t="shared" si="11"/>
        <v>0</v>
      </c>
      <c r="H38" s="30">
        <f>SUM(H28:H37)</f>
        <v>32</v>
      </c>
      <c r="I38" s="31">
        <f t="shared" si="12"/>
        <v>0.1111111111111111</v>
      </c>
      <c r="J38" s="30">
        <f>SUM(J28:J37)</f>
        <v>183</v>
      </c>
      <c r="K38" s="31">
        <f>J38/D38</f>
        <v>0.6354166666666666</v>
      </c>
      <c r="L38" s="30">
        <f>SUM(L28:L37)</f>
        <v>78</v>
      </c>
      <c r="M38" s="31">
        <f t="shared" si="14"/>
        <v>0.2708333333333333</v>
      </c>
      <c r="N38" s="30">
        <f>SUM(N28:N37)</f>
        <v>2</v>
      </c>
      <c r="O38" s="31">
        <f t="shared" si="15"/>
        <v>0.006944444444444444</v>
      </c>
      <c r="P38" s="30">
        <f>SUM(P28:P37)</f>
        <v>35</v>
      </c>
      <c r="Q38" s="31">
        <f t="shared" si="16"/>
        <v>0.12152777777777778</v>
      </c>
      <c r="R38" s="31">
        <v>1</v>
      </c>
      <c r="S38" s="31">
        <f t="shared" si="22"/>
        <v>0.90625</v>
      </c>
      <c r="T38" s="30"/>
      <c r="U38" s="30"/>
      <c r="V38" s="30">
        <f>V28+V29+V30+V31+V32+V33+V34+V37</f>
        <v>35</v>
      </c>
      <c r="W38" s="31">
        <f t="shared" si="18"/>
        <v>0.12152777777777778</v>
      </c>
      <c r="X38" s="30">
        <f>X28+X29+X30+X31+X32+X33+X34+X37</f>
        <v>171</v>
      </c>
      <c r="Y38" s="31">
        <f t="shared" si="19"/>
        <v>0.59375</v>
      </c>
      <c r="Z38" s="30">
        <f>Z28+Z29+Z30+Z31+Z32+Z33+Z34+Z37</f>
        <v>78</v>
      </c>
      <c r="AA38" s="31">
        <f t="shared" si="20"/>
        <v>0.2708333333333333</v>
      </c>
      <c r="AB38" s="13"/>
    </row>
    <row r="39" spans="1:27" s="9" customFormat="1" ht="30">
      <c r="A39" s="123"/>
      <c r="B39" s="9" t="s">
        <v>5</v>
      </c>
      <c r="C39" s="30"/>
      <c r="D39" s="32">
        <v>13815</v>
      </c>
      <c r="E39" s="31" t="e">
        <f t="shared" si="10"/>
        <v>#DIV/0!</v>
      </c>
      <c r="F39" s="30"/>
      <c r="G39" s="31" t="s">
        <v>138</v>
      </c>
      <c r="H39" s="30"/>
      <c r="I39" s="31" t="s">
        <v>140</v>
      </c>
      <c r="J39" s="30"/>
      <c r="K39" s="31" t="s">
        <v>141</v>
      </c>
      <c r="L39" s="30"/>
      <c r="M39" s="31" t="s">
        <v>143</v>
      </c>
      <c r="N39" s="30" t="s">
        <v>3</v>
      </c>
      <c r="O39" s="30" t="s">
        <v>3</v>
      </c>
      <c r="P39" s="30" t="s">
        <v>3</v>
      </c>
      <c r="Q39" s="30" t="s">
        <v>3</v>
      </c>
      <c r="R39" s="31" t="s">
        <v>145</v>
      </c>
      <c r="S39" s="31" t="s">
        <v>148</v>
      </c>
      <c r="T39" s="30"/>
      <c r="U39" s="30"/>
      <c r="V39" s="30" t="s">
        <v>4</v>
      </c>
      <c r="W39" s="30" t="s">
        <v>3</v>
      </c>
      <c r="X39" s="30" t="s">
        <v>3</v>
      </c>
      <c r="Y39" s="30" t="s">
        <v>3</v>
      </c>
      <c r="Z39" s="30" t="s">
        <v>3</v>
      </c>
      <c r="AA39" s="30" t="s">
        <v>3</v>
      </c>
    </row>
    <row r="40" spans="1:27" s="9" customFormat="1" ht="18.75">
      <c r="A40" s="124"/>
      <c r="B40" s="9" t="s">
        <v>0</v>
      </c>
      <c r="C40" s="30"/>
      <c r="D40" s="32">
        <v>1452036</v>
      </c>
      <c r="E40" s="31" t="e">
        <f t="shared" si="10"/>
        <v>#DIV/0!</v>
      </c>
      <c r="F40" s="30"/>
      <c r="G40" s="31" t="s">
        <v>139</v>
      </c>
      <c r="H40" s="30"/>
      <c r="I40" s="31">
        <v>0.204</v>
      </c>
      <c r="J40" s="30"/>
      <c r="K40" s="31" t="s">
        <v>142</v>
      </c>
      <c r="L40" s="30"/>
      <c r="M40" s="31" t="s">
        <v>144</v>
      </c>
      <c r="N40" s="30" t="s">
        <v>3</v>
      </c>
      <c r="O40" s="30" t="s">
        <v>3</v>
      </c>
      <c r="P40" s="30" t="s">
        <v>3</v>
      </c>
      <c r="Q40" s="30" t="s">
        <v>3</v>
      </c>
      <c r="R40" s="31" t="s">
        <v>146</v>
      </c>
      <c r="S40" s="31" t="s">
        <v>147</v>
      </c>
      <c r="T40" s="30"/>
      <c r="U40" s="30"/>
      <c r="V40" s="30" t="s">
        <v>4</v>
      </c>
      <c r="W40" s="30" t="s">
        <v>3</v>
      </c>
      <c r="X40" s="30" t="s">
        <v>3</v>
      </c>
      <c r="Y40" s="30" t="s">
        <v>3</v>
      </c>
      <c r="Z40" s="30" t="s">
        <v>3</v>
      </c>
      <c r="AA40" s="30" t="s">
        <v>3</v>
      </c>
    </row>
    <row r="41" spans="1:27" ht="30">
      <c r="A41" s="118" t="s">
        <v>8</v>
      </c>
      <c r="B41" s="6" t="s">
        <v>7</v>
      </c>
      <c r="C41" s="19">
        <v>71</v>
      </c>
      <c r="D41" s="19">
        <v>70</v>
      </c>
      <c r="E41" s="20">
        <f t="shared" si="10"/>
        <v>0.9859154929577465</v>
      </c>
      <c r="F41" s="19">
        <v>0</v>
      </c>
      <c r="G41" s="20">
        <f t="shared" si="11"/>
        <v>0</v>
      </c>
      <c r="H41" s="19">
        <v>3</v>
      </c>
      <c r="I41" s="20">
        <f t="shared" si="12"/>
        <v>0.04285714285714286</v>
      </c>
      <c r="J41" s="19">
        <v>43</v>
      </c>
      <c r="K41" s="20">
        <f t="shared" si="13"/>
        <v>0.6142857142857143</v>
      </c>
      <c r="L41" s="19">
        <v>22</v>
      </c>
      <c r="M41" s="20">
        <f t="shared" si="14"/>
        <v>0.3142857142857143</v>
      </c>
      <c r="N41" s="19" t="s">
        <v>3</v>
      </c>
      <c r="O41" s="19" t="s">
        <v>3</v>
      </c>
      <c r="P41" s="19" t="s">
        <v>3</v>
      </c>
      <c r="Q41" s="19" t="s">
        <v>3</v>
      </c>
      <c r="R41" s="20">
        <v>1</v>
      </c>
      <c r="S41" s="20" t="s">
        <v>106</v>
      </c>
      <c r="T41" s="19">
        <v>23.1</v>
      </c>
      <c r="U41" s="19">
        <v>4.2</v>
      </c>
      <c r="V41" s="19" t="s">
        <v>4</v>
      </c>
      <c r="W41" s="19" t="s">
        <v>3</v>
      </c>
      <c r="X41" s="19" t="s">
        <v>3</v>
      </c>
      <c r="Y41" s="19" t="s">
        <v>3</v>
      </c>
      <c r="Z41" s="19" t="s">
        <v>3</v>
      </c>
      <c r="AA41" s="19" t="s">
        <v>3</v>
      </c>
    </row>
    <row r="42" spans="1:27" s="2" customFormat="1" ht="30">
      <c r="A42" s="119"/>
      <c r="B42" s="6" t="s">
        <v>15</v>
      </c>
      <c r="C42" s="19">
        <v>53</v>
      </c>
      <c r="D42" s="19">
        <v>50</v>
      </c>
      <c r="E42" s="20">
        <f t="shared" si="10"/>
        <v>0.9433962264150944</v>
      </c>
      <c r="F42" s="19">
        <v>0</v>
      </c>
      <c r="G42" s="20">
        <f t="shared" si="11"/>
        <v>0</v>
      </c>
      <c r="H42" s="19">
        <v>22</v>
      </c>
      <c r="I42" s="20">
        <f t="shared" si="12"/>
        <v>0.44</v>
      </c>
      <c r="J42" s="19">
        <v>24</v>
      </c>
      <c r="K42" s="20">
        <f t="shared" si="13"/>
        <v>0.48</v>
      </c>
      <c r="L42" s="19">
        <v>4</v>
      </c>
      <c r="M42" s="20">
        <f t="shared" si="14"/>
        <v>0.08</v>
      </c>
      <c r="N42" s="19" t="s">
        <v>3</v>
      </c>
      <c r="O42" s="19" t="s">
        <v>3</v>
      </c>
      <c r="P42" s="19" t="s">
        <v>3</v>
      </c>
      <c r="Q42" s="19" t="s">
        <v>3</v>
      </c>
      <c r="R42" s="20">
        <f t="shared" si="21"/>
        <v>0.9999999999999999</v>
      </c>
      <c r="S42" s="20">
        <f t="shared" si="22"/>
        <v>0.5599999999999999</v>
      </c>
      <c r="T42" s="19">
        <v>17.44</v>
      </c>
      <c r="U42" s="45" t="s">
        <v>97</v>
      </c>
      <c r="V42" s="19" t="s">
        <v>4</v>
      </c>
      <c r="W42" s="19" t="s">
        <v>3</v>
      </c>
      <c r="X42" s="19" t="s">
        <v>3</v>
      </c>
      <c r="Y42" s="19" t="s">
        <v>3</v>
      </c>
      <c r="Z42" s="19" t="s">
        <v>3</v>
      </c>
      <c r="AA42" s="19" t="s">
        <v>3</v>
      </c>
    </row>
    <row r="43" spans="1:27" s="2" customFormat="1" ht="30">
      <c r="A43" s="119"/>
      <c r="B43" s="6" t="s">
        <v>14</v>
      </c>
      <c r="C43" s="19">
        <v>111</v>
      </c>
      <c r="D43" s="19">
        <v>108</v>
      </c>
      <c r="E43" s="20">
        <f t="shared" si="10"/>
        <v>0.972972972972973</v>
      </c>
      <c r="F43" s="19">
        <v>0</v>
      </c>
      <c r="G43" s="20">
        <f t="shared" si="11"/>
        <v>0</v>
      </c>
      <c r="H43" s="19">
        <v>3</v>
      </c>
      <c r="I43" s="20">
        <f t="shared" si="12"/>
        <v>0.027777777777777776</v>
      </c>
      <c r="J43" s="19">
        <v>61</v>
      </c>
      <c r="K43" s="20">
        <f t="shared" si="13"/>
        <v>0.5648148148148148</v>
      </c>
      <c r="L43" s="19">
        <v>44</v>
      </c>
      <c r="M43" s="20">
        <f t="shared" si="14"/>
        <v>0.4074074074074074</v>
      </c>
      <c r="N43" s="19" t="s">
        <v>3</v>
      </c>
      <c r="O43" s="19" t="s">
        <v>3</v>
      </c>
      <c r="P43" s="19" t="s">
        <v>3</v>
      </c>
      <c r="Q43" s="19" t="s">
        <v>3</v>
      </c>
      <c r="R43" s="20">
        <f t="shared" si="21"/>
        <v>1</v>
      </c>
      <c r="S43" s="20">
        <f t="shared" si="22"/>
        <v>0.9722222222222221</v>
      </c>
      <c r="T43" s="19">
        <v>24.39</v>
      </c>
      <c r="U43" s="19">
        <v>4.38</v>
      </c>
      <c r="V43" s="19" t="s">
        <v>4</v>
      </c>
      <c r="W43" s="19" t="s">
        <v>3</v>
      </c>
      <c r="X43" s="19" t="s">
        <v>3</v>
      </c>
      <c r="Y43" s="19" t="s">
        <v>3</v>
      </c>
      <c r="Z43" s="19" t="s">
        <v>3</v>
      </c>
      <c r="AA43" s="19" t="s">
        <v>3</v>
      </c>
    </row>
    <row r="44" spans="1:27" s="2" customFormat="1" ht="30">
      <c r="A44" s="119"/>
      <c r="B44" s="6" t="s">
        <v>13</v>
      </c>
      <c r="C44" s="19">
        <v>71</v>
      </c>
      <c r="D44" s="19">
        <v>67</v>
      </c>
      <c r="E44" s="20">
        <f t="shared" si="10"/>
        <v>0.9436619718309859</v>
      </c>
      <c r="F44" s="19">
        <v>0</v>
      </c>
      <c r="G44" s="20">
        <f t="shared" si="11"/>
        <v>0</v>
      </c>
      <c r="H44" s="19">
        <v>3</v>
      </c>
      <c r="I44" s="20">
        <f t="shared" si="12"/>
        <v>0.04477611940298507</v>
      </c>
      <c r="J44" s="19">
        <v>39</v>
      </c>
      <c r="K44" s="20">
        <f t="shared" si="13"/>
        <v>0.582089552238806</v>
      </c>
      <c r="L44" s="19">
        <v>25</v>
      </c>
      <c r="M44" s="20">
        <f t="shared" si="14"/>
        <v>0.373134328358209</v>
      </c>
      <c r="N44" s="19" t="s">
        <v>3</v>
      </c>
      <c r="O44" s="19" t="s">
        <v>3</v>
      </c>
      <c r="P44" s="19" t="s">
        <v>3</v>
      </c>
      <c r="Q44" s="19" t="s">
        <v>3</v>
      </c>
      <c r="R44" s="20">
        <f t="shared" si="21"/>
        <v>1</v>
      </c>
      <c r="S44" s="20">
        <f t="shared" si="22"/>
        <v>0.955223880597015</v>
      </c>
      <c r="T44" s="19" t="s">
        <v>93</v>
      </c>
      <c r="U44" s="45" t="s">
        <v>98</v>
      </c>
      <c r="V44" s="19" t="s">
        <v>4</v>
      </c>
      <c r="W44" s="19" t="s">
        <v>3</v>
      </c>
      <c r="X44" s="19" t="s">
        <v>3</v>
      </c>
      <c r="Y44" s="19" t="s">
        <v>3</v>
      </c>
      <c r="Z44" s="19" t="s">
        <v>3</v>
      </c>
      <c r="AA44" s="19" t="s">
        <v>3</v>
      </c>
    </row>
    <row r="45" spans="1:27" s="2" customFormat="1" ht="30">
      <c r="A45" s="119"/>
      <c r="B45" s="39" t="s">
        <v>39</v>
      </c>
      <c r="C45" s="19">
        <v>4</v>
      </c>
      <c r="D45" s="19">
        <v>4</v>
      </c>
      <c r="E45" s="20">
        <f t="shared" si="10"/>
        <v>1</v>
      </c>
      <c r="F45" s="19">
        <v>0</v>
      </c>
      <c r="G45" s="20">
        <f t="shared" si="11"/>
        <v>0</v>
      </c>
      <c r="H45" s="19">
        <v>0</v>
      </c>
      <c r="I45" s="20">
        <f t="shared" si="12"/>
        <v>0</v>
      </c>
      <c r="J45" s="19">
        <v>4</v>
      </c>
      <c r="K45" s="20">
        <f t="shared" si="13"/>
        <v>1</v>
      </c>
      <c r="L45" s="19">
        <v>0</v>
      </c>
      <c r="M45" s="20">
        <f t="shared" si="14"/>
        <v>0</v>
      </c>
      <c r="N45" s="19" t="s">
        <v>3</v>
      </c>
      <c r="O45" s="19" t="s">
        <v>3</v>
      </c>
      <c r="P45" s="19" t="s">
        <v>3</v>
      </c>
      <c r="Q45" s="19" t="s">
        <v>3</v>
      </c>
      <c r="R45" s="20">
        <f t="shared" si="21"/>
        <v>1</v>
      </c>
      <c r="S45" s="20">
        <f t="shared" si="22"/>
        <v>1</v>
      </c>
      <c r="T45" s="43" t="s">
        <v>99</v>
      </c>
      <c r="U45" s="19">
        <v>4</v>
      </c>
      <c r="V45" s="19" t="s">
        <v>4</v>
      </c>
      <c r="W45" s="19" t="s">
        <v>3</v>
      </c>
      <c r="X45" s="19" t="s">
        <v>3</v>
      </c>
      <c r="Y45" s="19" t="s">
        <v>3</v>
      </c>
      <c r="Z45" s="19" t="s">
        <v>3</v>
      </c>
      <c r="AA45" s="19" t="s">
        <v>3</v>
      </c>
    </row>
    <row r="46" spans="1:27" s="2" customFormat="1" ht="30">
      <c r="A46" s="119"/>
      <c r="B46" s="6" t="s">
        <v>11</v>
      </c>
      <c r="C46" s="19">
        <v>9</v>
      </c>
      <c r="D46" s="19">
        <v>9</v>
      </c>
      <c r="E46" s="20">
        <f t="shared" si="10"/>
        <v>1</v>
      </c>
      <c r="F46" s="19">
        <v>0</v>
      </c>
      <c r="G46" s="20">
        <f t="shared" si="11"/>
        <v>0</v>
      </c>
      <c r="H46" s="19">
        <v>3</v>
      </c>
      <c r="I46" s="20">
        <f t="shared" si="12"/>
        <v>0.3333333333333333</v>
      </c>
      <c r="J46" s="19">
        <v>5</v>
      </c>
      <c r="K46" s="20">
        <f t="shared" si="13"/>
        <v>0.5555555555555556</v>
      </c>
      <c r="L46" s="19">
        <v>1</v>
      </c>
      <c r="M46" s="20">
        <f t="shared" si="14"/>
        <v>0.1111111111111111</v>
      </c>
      <c r="N46" s="19" t="s">
        <v>3</v>
      </c>
      <c r="O46" s="19" t="s">
        <v>3</v>
      </c>
      <c r="P46" s="19" t="s">
        <v>3</v>
      </c>
      <c r="Q46" s="19" t="s">
        <v>3</v>
      </c>
      <c r="R46" s="20">
        <f t="shared" si="21"/>
        <v>1</v>
      </c>
      <c r="S46" s="20">
        <f t="shared" si="22"/>
        <v>0.6666666666666667</v>
      </c>
      <c r="T46" s="19">
        <v>19</v>
      </c>
      <c r="U46" s="19">
        <v>3.7</v>
      </c>
      <c r="V46" s="19" t="s">
        <v>4</v>
      </c>
      <c r="W46" s="19" t="s">
        <v>3</v>
      </c>
      <c r="X46" s="19" t="s">
        <v>3</v>
      </c>
      <c r="Y46" s="19" t="s">
        <v>3</v>
      </c>
      <c r="Z46" s="19" t="s">
        <v>3</v>
      </c>
      <c r="AA46" s="19" t="s">
        <v>3</v>
      </c>
    </row>
    <row r="47" spans="1:27" s="2" customFormat="1" ht="30">
      <c r="A47" s="119"/>
      <c r="B47" s="6" t="s">
        <v>10</v>
      </c>
      <c r="C47" s="19">
        <v>2</v>
      </c>
      <c r="D47" s="19">
        <v>2</v>
      </c>
      <c r="E47" s="20">
        <f t="shared" si="10"/>
        <v>1</v>
      </c>
      <c r="F47" s="19">
        <v>0</v>
      </c>
      <c r="G47" s="20">
        <f t="shared" si="11"/>
        <v>0</v>
      </c>
      <c r="H47" s="19">
        <v>1</v>
      </c>
      <c r="I47" s="20">
        <f t="shared" si="12"/>
        <v>0.5</v>
      </c>
      <c r="J47" s="19">
        <v>1</v>
      </c>
      <c r="K47" s="20">
        <f t="shared" si="13"/>
        <v>0.5</v>
      </c>
      <c r="L47" s="19">
        <v>0</v>
      </c>
      <c r="M47" s="20">
        <f t="shared" si="14"/>
        <v>0</v>
      </c>
      <c r="N47" s="19" t="s">
        <v>3</v>
      </c>
      <c r="O47" s="19" t="s">
        <v>3</v>
      </c>
      <c r="P47" s="19" t="s">
        <v>3</v>
      </c>
      <c r="Q47" s="19" t="s">
        <v>3</v>
      </c>
      <c r="R47" s="20">
        <f t="shared" si="21"/>
        <v>1</v>
      </c>
      <c r="S47" s="20">
        <f t="shared" si="22"/>
        <v>0.5</v>
      </c>
      <c r="T47" s="19">
        <v>20</v>
      </c>
      <c r="U47" s="43" t="s">
        <v>100</v>
      </c>
      <c r="V47" s="19" t="s">
        <v>4</v>
      </c>
      <c r="W47" s="19" t="s">
        <v>3</v>
      </c>
      <c r="X47" s="19" t="s">
        <v>3</v>
      </c>
      <c r="Y47" s="19" t="s">
        <v>3</v>
      </c>
      <c r="Z47" s="19" t="s">
        <v>3</v>
      </c>
      <c r="AA47" s="19" t="s">
        <v>3</v>
      </c>
    </row>
    <row r="48" spans="1:27" s="40" customFormat="1" ht="45">
      <c r="A48" s="119"/>
      <c r="B48" s="39" t="s">
        <v>42</v>
      </c>
      <c r="C48" s="19">
        <v>5</v>
      </c>
      <c r="D48" s="19">
        <v>5</v>
      </c>
      <c r="E48" s="20">
        <f t="shared" si="10"/>
        <v>1</v>
      </c>
      <c r="F48" s="19">
        <v>0</v>
      </c>
      <c r="G48" s="20">
        <f t="shared" si="11"/>
        <v>0</v>
      </c>
      <c r="H48" s="19">
        <v>2</v>
      </c>
      <c r="I48" s="20">
        <f t="shared" si="12"/>
        <v>0.4</v>
      </c>
      <c r="J48" s="19">
        <v>3</v>
      </c>
      <c r="K48" s="20">
        <f t="shared" si="13"/>
        <v>0.6</v>
      </c>
      <c r="L48" s="19">
        <v>0</v>
      </c>
      <c r="M48" s="20">
        <f t="shared" si="14"/>
        <v>0</v>
      </c>
      <c r="N48" s="19" t="s">
        <v>3</v>
      </c>
      <c r="O48" s="19" t="s">
        <v>3</v>
      </c>
      <c r="P48" s="19" t="s">
        <v>3</v>
      </c>
      <c r="Q48" s="19" t="s">
        <v>3</v>
      </c>
      <c r="R48" s="20">
        <f t="shared" si="21"/>
        <v>1</v>
      </c>
      <c r="S48" s="20">
        <f t="shared" si="22"/>
        <v>0.6</v>
      </c>
      <c r="T48" s="43" t="s">
        <v>101</v>
      </c>
      <c r="U48" s="19">
        <v>4</v>
      </c>
      <c r="V48" s="19" t="s">
        <v>3</v>
      </c>
      <c r="W48" s="19" t="s">
        <v>3</v>
      </c>
      <c r="X48" s="19" t="s">
        <v>3</v>
      </c>
      <c r="Y48" s="19" t="s">
        <v>3</v>
      </c>
      <c r="Z48" s="19" t="s">
        <v>3</v>
      </c>
      <c r="AA48" s="19" t="s">
        <v>3</v>
      </c>
    </row>
    <row r="49" spans="1:27" s="40" customFormat="1" ht="45">
      <c r="A49" s="119"/>
      <c r="B49" s="39" t="s">
        <v>43</v>
      </c>
      <c r="C49" s="19">
        <v>0</v>
      </c>
      <c r="D49" s="19">
        <v>0</v>
      </c>
      <c r="E49" s="20" t="e">
        <f t="shared" si="10"/>
        <v>#DIV/0!</v>
      </c>
      <c r="F49" s="19">
        <v>0</v>
      </c>
      <c r="G49" s="20" t="e">
        <f t="shared" si="11"/>
        <v>#DIV/0!</v>
      </c>
      <c r="H49" s="19">
        <v>0</v>
      </c>
      <c r="I49" s="20" t="e">
        <f t="shared" si="12"/>
        <v>#DIV/0!</v>
      </c>
      <c r="J49" s="19">
        <v>0</v>
      </c>
      <c r="K49" s="20" t="e">
        <f t="shared" si="13"/>
        <v>#DIV/0!</v>
      </c>
      <c r="L49" s="19">
        <v>0</v>
      </c>
      <c r="M49" s="20" t="e">
        <f t="shared" si="14"/>
        <v>#DIV/0!</v>
      </c>
      <c r="N49" s="19" t="s">
        <v>3</v>
      </c>
      <c r="O49" s="19" t="s">
        <v>3</v>
      </c>
      <c r="P49" s="19" t="s">
        <v>3</v>
      </c>
      <c r="Q49" s="19" t="s">
        <v>3</v>
      </c>
      <c r="R49" s="20" t="e">
        <f t="shared" si="21"/>
        <v>#DIV/0!</v>
      </c>
      <c r="S49" s="20" t="e">
        <f t="shared" si="22"/>
        <v>#DIV/0!</v>
      </c>
      <c r="T49" s="19">
        <v>0</v>
      </c>
      <c r="U49" s="19">
        <v>0</v>
      </c>
      <c r="V49" s="19" t="s">
        <v>3</v>
      </c>
      <c r="W49" s="19" t="s">
        <v>3</v>
      </c>
      <c r="X49" s="19" t="s">
        <v>3</v>
      </c>
      <c r="Y49" s="19" t="s">
        <v>3</v>
      </c>
      <c r="Z49" s="19" t="s">
        <v>3</v>
      </c>
      <c r="AA49" s="19" t="s">
        <v>3</v>
      </c>
    </row>
    <row r="50" spans="1:27" s="2" customFormat="1" ht="30">
      <c r="A50" s="119"/>
      <c r="B50" s="6" t="s">
        <v>9</v>
      </c>
      <c r="C50" s="19">
        <v>10</v>
      </c>
      <c r="D50" s="19">
        <v>9</v>
      </c>
      <c r="E50" s="20">
        <f t="shared" si="10"/>
        <v>0.9</v>
      </c>
      <c r="F50" s="19">
        <v>0</v>
      </c>
      <c r="G50" s="20">
        <f t="shared" si="11"/>
        <v>0</v>
      </c>
      <c r="H50" s="19">
        <v>3</v>
      </c>
      <c r="I50" s="20" t="s">
        <v>102</v>
      </c>
      <c r="J50" s="19">
        <v>6</v>
      </c>
      <c r="K50" s="20" t="s">
        <v>103</v>
      </c>
      <c r="L50" s="19">
        <v>0</v>
      </c>
      <c r="M50" s="20">
        <f t="shared" si="14"/>
        <v>0</v>
      </c>
      <c r="N50" s="19" t="s">
        <v>3</v>
      </c>
      <c r="O50" s="19" t="s">
        <v>3</v>
      </c>
      <c r="P50" s="19" t="s">
        <v>3</v>
      </c>
      <c r="Q50" s="19" t="s">
        <v>3</v>
      </c>
      <c r="R50" s="20">
        <v>1</v>
      </c>
      <c r="S50" s="20" t="s">
        <v>103</v>
      </c>
      <c r="T50" s="43" t="s">
        <v>104</v>
      </c>
      <c r="U50" s="43" t="s">
        <v>105</v>
      </c>
      <c r="V50" s="19" t="s">
        <v>4</v>
      </c>
      <c r="W50" s="19" t="s">
        <v>3</v>
      </c>
      <c r="X50" s="19" t="s">
        <v>3</v>
      </c>
      <c r="Y50" s="19" t="s">
        <v>3</v>
      </c>
      <c r="Z50" s="19" t="s">
        <v>3</v>
      </c>
      <c r="AA50" s="19" t="s">
        <v>3</v>
      </c>
    </row>
    <row r="51" spans="1:27" s="9" customFormat="1" ht="18.75">
      <c r="A51" s="119"/>
      <c r="B51" s="9" t="s">
        <v>6</v>
      </c>
      <c r="C51" s="30">
        <v>336</v>
      </c>
      <c r="D51" s="30">
        <f>SUM(D41:D50)</f>
        <v>324</v>
      </c>
      <c r="E51" s="31">
        <f t="shared" si="10"/>
        <v>0.9642857142857143</v>
      </c>
      <c r="F51" s="30">
        <f>SUM(F41:F50)</f>
        <v>0</v>
      </c>
      <c r="G51" s="31">
        <f t="shared" si="11"/>
        <v>0</v>
      </c>
      <c r="H51" s="30">
        <f>SUM(H41:H50)</f>
        <v>40</v>
      </c>
      <c r="I51" s="31">
        <f t="shared" si="12"/>
        <v>0.12345679012345678</v>
      </c>
      <c r="J51" s="30">
        <f>SUM(J41:J50)</f>
        <v>186</v>
      </c>
      <c r="K51" s="31">
        <f t="shared" si="13"/>
        <v>0.5740740740740741</v>
      </c>
      <c r="L51" s="30">
        <f>SUM(L41:L50)</f>
        <v>96</v>
      </c>
      <c r="M51" s="31">
        <f t="shared" si="14"/>
        <v>0.2962962962962963</v>
      </c>
      <c r="N51" s="30" t="s">
        <v>3</v>
      </c>
      <c r="O51" s="30" t="s">
        <v>3</v>
      </c>
      <c r="P51" s="30" t="s">
        <v>3</v>
      </c>
      <c r="Q51" s="30" t="s">
        <v>3</v>
      </c>
      <c r="R51" s="31">
        <f t="shared" si="21"/>
        <v>0.9938271604938271</v>
      </c>
      <c r="S51" s="31">
        <f t="shared" si="22"/>
        <v>0.8703703703703703</v>
      </c>
      <c r="T51" s="30"/>
      <c r="U51" s="30"/>
      <c r="V51" s="30" t="s">
        <v>4</v>
      </c>
      <c r="W51" s="30" t="s">
        <v>3</v>
      </c>
      <c r="X51" s="30" t="s">
        <v>3</v>
      </c>
      <c r="Y51" s="30" t="s">
        <v>3</v>
      </c>
      <c r="Z51" s="30" t="s">
        <v>3</v>
      </c>
      <c r="AA51" s="30" t="s">
        <v>3</v>
      </c>
    </row>
    <row r="52" spans="1:27" s="9" customFormat="1" ht="30">
      <c r="A52" s="119"/>
      <c r="B52" s="9" t="s">
        <v>5</v>
      </c>
      <c r="C52" s="30"/>
      <c r="D52" s="32">
        <v>12663</v>
      </c>
      <c r="E52" s="31" t="e">
        <f t="shared" si="10"/>
        <v>#DIV/0!</v>
      </c>
      <c r="F52" s="30"/>
      <c r="G52" s="31" t="s">
        <v>107</v>
      </c>
      <c r="H52" s="30"/>
      <c r="I52" s="31" t="s">
        <v>109</v>
      </c>
      <c r="J52" s="30"/>
      <c r="K52" s="31" t="s">
        <v>111</v>
      </c>
      <c r="L52" s="30"/>
      <c r="M52" s="31" t="s">
        <v>113</v>
      </c>
      <c r="N52" s="30" t="s">
        <v>3</v>
      </c>
      <c r="O52" s="30" t="s">
        <v>3</v>
      </c>
      <c r="P52" s="30" t="s">
        <v>3</v>
      </c>
      <c r="Q52" s="30" t="s">
        <v>3</v>
      </c>
      <c r="R52" s="31" t="s">
        <v>115</v>
      </c>
      <c r="S52" s="31" t="s">
        <v>117</v>
      </c>
      <c r="T52" s="30"/>
      <c r="U52" s="30"/>
      <c r="V52" s="30" t="s">
        <v>4</v>
      </c>
      <c r="W52" s="30" t="s">
        <v>3</v>
      </c>
      <c r="X52" s="30" t="s">
        <v>3</v>
      </c>
      <c r="Y52" s="30" t="s">
        <v>3</v>
      </c>
      <c r="Z52" s="30" t="s">
        <v>3</v>
      </c>
      <c r="AA52" s="30" t="s">
        <v>3</v>
      </c>
    </row>
    <row r="53" spans="1:27" s="9" customFormat="1" ht="18.75">
      <c r="A53" s="120"/>
      <c r="B53" s="9" t="s">
        <v>0</v>
      </c>
      <c r="C53" s="30"/>
      <c r="D53" s="30">
        <v>1352719</v>
      </c>
      <c r="E53" s="31" t="e">
        <f t="shared" si="10"/>
        <v>#DIV/0!</v>
      </c>
      <c r="F53" s="30"/>
      <c r="G53" s="31" t="s">
        <v>108</v>
      </c>
      <c r="H53" s="30"/>
      <c r="I53" s="31" t="s">
        <v>110</v>
      </c>
      <c r="J53" s="30"/>
      <c r="K53" s="31" t="s">
        <v>112</v>
      </c>
      <c r="L53" s="30"/>
      <c r="M53" s="31" t="s">
        <v>114</v>
      </c>
      <c r="N53" s="30" t="s">
        <v>3</v>
      </c>
      <c r="O53" s="30" t="s">
        <v>3</v>
      </c>
      <c r="P53" s="30" t="s">
        <v>3</v>
      </c>
      <c r="Q53" s="30" t="s">
        <v>3</v>
      </c>
      <c r="R53" s="31" t="s">
        <v>116</v>
      </c>
      <c r="S53" s="31" t="s">
        <v>118</v>
      </c>
      <c r="T53" s="30"/>
      <c r="U53" s="30"/>
      <c r="V53" s="30" t="s">
        <v>4</v>
      </c>
      <c r="W53" s="30" t="s">
        <v>3</v>
      </c>
      <c r="X53" s="30" t="s">
        <v>3</v>
      </c>
      <c r="Y53" s="30" t="s">
        <v>3</v>
      </c>
      <c r="Z53" s="30" t="s">
        <v>3</v>
      </c>
      <c r="AA53" s="30" t="s">
        <v>3</v>
      </c>
    </row>
    <row r="54" spans="6:13" ht="15" customHeight="1">
      <c r="F54" s="104"/>
      <c r="G54" s="96"/>
      <c r="M54" s="4" t="s">
        <v>41</v>
      </c>
    </row>
    <row r="55" spans="1:18" ht="90">
      <c r="A55" s="1" t="s">
        <v>160</v>
      </c>
      <c r="B55" s="104" t="s">
        <v>2</v>
      </c>
      <c r="C55" s="95"/>
      <c r="D55" s="96"/>
      <c r="E55" s="3" t="s">
        <v>1</v>
      </c>
      <c r="F55" s="39" t="s">
        <v>7</v>
      </c>
      <c r="G55" s="39" t="s">
        <v>15</v>
      </c>
      <c r="H55" s="39" t="s">
        <v>14</v>
      </c>
      <c r="I55" s="39" t="s">
        <v>13</v>
      </c>
      <c r="J55" s="39" t="s">
        <v>39</v>
      </c>
      <c r="K55" s="39" t="s">
        <v>11</v>
      </c>
      <c r="L55" s="39" t="s">
        <v>10</v>
      </c>
      <c r="M55" s="39" t="s">
        <v>42</v>
      </c>
      <c r="N55" s="39" t="s">
        <v>9</v>
      </c>
      <c r="P55" s="9" t="s">
        <v>6</v>
      </c>
      <c r="Q55" s="9" t="s">
        <v>5</v>
      </c>
      <c r="R55" s="9" t="s">
        <v>0</v>
      </c>
    </row>
    <row r="56" spans="1:18" ht="192" customHeight="1">
      <c r="A56" s="51" t="s">
        <v>169</v>
      </c>
      <c r="B56" s="115" t="s">
        <v>120</v>
      </c>
      <c r="C56" s="116"/>
      <c r="D56" s="117"/>
      <c r="E56" s="76">
        <v>2</v>
      </c>
      <c r="F56" s="75"/>
      <c r="G56" s="75"/>
      <c r="H56" s="75"/>
      <c r="I56" s="75"/>
      <c r="J56" s="76"/>
      <c r="K56" s="75"/>
      <c r="L56" s="93"/>
      <c r="M56" s="75"/>
      <c r="N56" s="92"/>
      <c r="O56" s="76"/>
      <c r="P56" s="76"/>
      <c r="Q56" s="76"/>
      <c r="R56" s="76"/>
    </row>
    <row r="57" spans="1:18" s="40" customFormat="1" ht="144" customHeight="1">
      <c r="A57" s="39" t="s">
        <v>170</v>
      </c>
      <c r="B57" s="115" t="s">
        <v>121</v>
      </c>
      <c r="C57" s="116"/>
      <c r="D57" s="117"/>
      <c r="E57" s="76">
        <v>2</v>
      </c>
      <c r="F57" s="75"/>
      <c r="G57" s="75"/>
      <c r="H57" s="75"/>
      <c r="I57" s="75"/>
      <c r="J57" s="76"/>
      <c r="K57" s="75"/>
      <c r="L57" s="93"/>
      <c r="M57" s="75"/>
      <c r="N57" s="94"/>
      <c r="O57" s="76"/>
      <c r="P57" s="76"/>
      <c r="Q57" s="76"/>
      <c r="R57" s="76"/>
    </row>
    <row r="58" spans="1:18" ht="66.75" customHeight="1">
      <c r="A58" s="39" t="s">
        <v>171</v>
      </c>
      <c r="B58" s="115" t="s">
        <v>122</v>
      </c>
      <c r="C58" s="116"/>
      <c r="D58" s="117"/>
      <c r="E58" s="76">
        <v>2</v>
      </c>
      <c r="F58" s="76"/>
      <c r="G58" s="76"/>
      <c r="H58" s="76"/>
      <c r="I58" s="76"/>
      <c r="J58" s="76"/>
      <c r="K58" s="76"/>
      <c r="L58" s="62"/>
      <c r="M58" s="76"/>
      <c r="N58" s="92"/>
      <c r="O58" s="76"/>
      <c r="P58" s="76"/>
      <c r="Q58" s="76"/>
      <c r="R58" s="76"/>
    </row>
    <row r="59" spans="1:18" ht="62.25" customHeight="1">
      <c r="A59" s="39" t="s">
        <v>172</v>
      </c>
      <c r="B59" s="115" t="s">
        <v>123</v>
      </c>
      <c r="C59" s="116"/>
      <c r="D59" s="117"/>
      <c r="E59" s="76">
        <v>1</v>
      </c>
      <c r="F59" s="76"/>
      <c r="G59" s="76"/>
      <c r="H59" s="76"/>
      <c r="I59" s="76"/>
      <c r="J59" s="76"/>
      <c r="K59" s="76"/>
      <c r="L59" s="62"/>
      <c r="M59" s="76"/>
      <c r="N59" s="92"/>
      <c r="O59" s="76"/>
      <c r="P59" s="76"/>
      <c r="Q59" s="76"/>
      <c r="R59" s="76"/>
    </row>
    <row r="60" spans="1:18" ht="62.25" customHeight="1">
      <c r="A60" s="39" t="s">
        <v>173</v>
      </c>
      <c r="B60" s="115" t="s">
        <v>124</v>
      </c>
      <c r="C60" s="116"/>
      <c r="D60" s="117"/>
      <c r="E60" s="76">
        <v>3</v>
      </c>
      <c r="F60" s="76"/>
      <c r="G60" s="76"/>
      <c r="H60" s="76"/>
      <c r="I60" s="76"/>
      <c r="J60" s="76"/>
      <c r="K60" s="76"/>
      <c r="L60" s="62"/>
      <c r="M60" s="76"/>
      <c r="N60" s="94"/>
      <c r="O60" s="76"/>
      <c r="P60" s="76"/>
      <c r="Q60" s="76"/>
      <c r="R60" s="76"/>
    </row>
    <row r="61" spans="1:18" s="47" customFormat="1" ht="135.75" customHeight="1">
      <c r="A61" s="46" t="s">
        <v>174</v>
      </c>
      <c r="B61" s="115" t="s">
        <v>126</v>
      </c>
      <c r="C61" s="116"/>
      <c r="D61" s="117"/>
      <c r="E61" s="76">
        <v>2</v>
      </c>
      <c r="F61" s="76"/>
      <c r="G61" s="76"/>
      <c r="H61" s="76"/>
      <c r="I61" s="76"/>
      <c r="J61" s="76"/>
      <c r="K61" s="76"/>
      <c r="L61" s="62"/>
      <c r="M61" s="76"/>
      <c r="N61" s="92"/>
      <c r="O61" s="76"/>
      <c r="P61" s="76"/>
      <c r="Q61" s="76"/>
      <c r="R61" s="76"/>
    </row>
    <row r="62" spans="1:18" ht="130.5" customHeight="1">
      <c r="A62" s="39" t="s">
        <v>175</v>
      </c>
      <c r="B62" s="115" t="s">
        <v>125</v>
      </c>
      <c r="C62" s="116"/>
      <c r="D62" s="117"/>
      <c r="E62" s="76">
        <v>1</v>
      </c>
      <c r="F62" s="76"/>
      <c r="G62" s="76"/>
      <c r="H62" s="76"/>
      <c r="I62" s="76"/>
      <c r="J62" s="76"/>
      <c r="K62" s="76"/>
      <c r="L62" s="62"/>
      <c r="M62" s="76"/>
      <c r="N62" s="92"/>
      <c r="O62" s="76"/>
      <c r="P62" s="76"/>
      <c r="Q62" s="76"/>
      <c r="R62" s="76"/>
    </row>
    <row r="63" spans="1:18" ht="110.25" customHeight="1">
      <c r="A63" s="39" t="s">
        <v>176</v>
      </c>
      <c r="B63" s="115" t="s">
        <v>127</v>
      </c>
      <c r="C63" s="116"/>
      <c r="D63" s="117"/>
      <c r="E63" s="76">
        <v>1</v>
      </c>
      <c r="F63" s="76"/>
      <c r="G63" s="76"/>
      <c r="H63" s="76"/>
      <c r="I63" s="76"/>
      <c r="J63" s="76"/>
      <c r="K63" s="76"/>
      <c r="L63" s="62"/>
      <c r="M63" s="76"/>
      <c r="N63" s="92"/>
      <c r="O63" s="76"/>
      <c r="P63" s="76"/>
      <c r="Q63" s="76"/>
      <c r="R63" s="76"/>
    </row>
    <row r="64" spans="1:18" ht="60.75" customHeight="1">
      <c r="A64" s="39" t="s">
        <v>177</v>
      </c>
      <c r="B64" s="115" t="s">
        <v>128</v>
      </c>
      <c r="C64" s="116"/>
      <c r="D64" s="117"/>
      <c r="E64" s="76">
        <v>1</v>
      </c>
      <c r="F64" s="76"/>
      <c r="G64" s="76"/>
      <c r="H64" s="76"/>
      <c r="I64" s="76"/>
      <c r="J64" s="76"/>
      <c r="K64" s="76"/>
      <c r="L64" s="62"/>
      <c r="M64" s="76"/>
      <c r="N64" s="92"/>
      <c r="O64" s="76"/>
      <c r="P64" s="76"/>
      <c r="Q64" s="76"/>
      <c r="R64" s="76"/>
    </row>
    <row r="65" spans="1:18" ht="80.25" customHeight="1">
      <c r="A65" s="39" t="s">
        <v>178</v>
      </c>
      <c r="B65" s="115" t="s">
        <v>129</v>
      </c>
      <c r="C65" s="116"/>
      <c r="D65" s="117"/>
      <c r="E65" s="76">
        <v>2</v>
      </c>
      <c r="F65" s="76"/>
      <c r="G65" s="76"/>
      <c r="H65" s="76"/>
      <c r="I65" s="76"/>
      <c r="J65" s="76"/>
      <c r="K65" s="76"/>
      <c r="L65" s="62"/>
      <c r="M65" s="76"/>
      <c r="N65" s="94"/>
      <c r="O65" s="76"/>
      <c r="P65" s="76"/>
      <c r="Q65" s="76"/>
      <c r="R65" s="76"/>
    </row>
    <row r="66" spans="1:18" ht="162" customHeight="1">
      <c r="A66" s="39" t="s">
        <v>179</v>
      </c>
      <c r="B66" s="115" t="s">
        <v>130</v>
      </c>
      <c r="C66" s="116"/>
      <c r="D66" s="117"/>
      <c r="E66" s="76">
        <v>1</v>
      </c>
      <c r="F66" s="76"/>
      <c r="G66" s="76"/>
      <c r="H66" s="76"/>
      <c r="I66" s="76"/>
      <c r="J66" s="76"/>
      <c r="K66" s="76"/>
      <c r="L66" s="62"/>
      <c r="M66" s="76"/>
      <c r="N66" s="92"/>
      <c r="O66" s="76"/>
      <c r="P66" s="76"/>
      <c r="Q66" s="76"/>
      <c r="R66" s="76"/>
    </row>
    <row r="67" spans="1:18" ht="86.25" customHeight="1">
      <c r="A67" s="39" t="s">
        <v>119</v>
      </c>
      <c r="B67" s="115" t="s">
        <v>131</v>
      </c>
      <c r="C67" s="116"/>
      <c r="D67" s="117"/>
      <c r="E67" s="76">
        <v>2</v>
      </c>
      <c r="F67" s="76"/>
      <c r="G67" s="76"/>
      <c r="H67" s="76"/>
      <c r="I67" s="76"/>
      <c r="J67" s="76"/>
      <c r="K67" s="76"/>
      <c r="L67" s="62"/>
      <c r="M67" s="76"/>
      <c r="N67" s="94"/>
      <c r="O67" s="76"/>
      <c r="P67" s="76"/>
      <c r="Q67" s="76"/>
      <c r="R67" s="76"/>
    </row>
    <row r="68" spans="1:18" ht="117" customHeight="1">
      <c r="A68" s="39" t="s">
        <v>180</v>
      </c>
      <c r="B68" s="115" t="s">
        <v>132</v>
      </c>
      <c r="C68" s="116"/>
      <c r="D68" s="117"/>
      <c r="E68" s="76">
        <v>3</v>
      </c>
      <c r="F68" s="76"/>
      <c r="G68" s="76"/>
      <c r="H68" s="76"/>
      <c r="I68" s="76"/>
      <c r="J68" s="76"/>
      <c r="K68" s="76"/>
      <c r="L68" s="62"/>
      <c r="M68" s="76"/>
      <c r="N68" s="92"/>
      <c r="O68" s="76"/>
      <c r="P68" s="76"/>
      <c r="Q68" s="76"/>
      <c r="R68" s="76"/>
    </row>
    <row r="69" spans="1:18" ht="98.25" customHeight="1">
      <c r="A69" s="39" t="s">
        <v>181</v>
      </c>
      <c r="B69" s="115" t="s">
        <v>133</v>
      </c>
      <c r="C69" s="116"/>
      <c r="D69" s="117"/>
      <c r="E69" s="76">
        <v>1</v>
      </c>
      <c r="F69" s="76"/>
      <c r="G69" s="76"/>
      <c r="H69" s="76"/>
      <c r="I69" s="76"/>
      <c r="J69" s="76"/>
      <c r="K69" s="76"/>
      <c r="L69" s="62"/>
      <c r="M69" s="76"/>
      <c r="N69" s="94"/>
      <c r="O69" s="76"/>
      <c r="P69" s="76"/>
      <c r="Q69" s="76"/>
      <c r="R69" s="76"/>
    </row>
    <row r="70" spans="1:18" ht="86.25" customHeight="1">
      <c r="A70" s="39" t="s">
        <v>182</v>
      </c>
      <c r="B70" s="115" t="s">
        <v>134</v>
      </c>
      <c r="C70" s="116"/>
      <c r="D70" s="117"/>
      <c r="E70" s="76">
        <v>1</v>
      </c>
      <c r="F70" s="76"/>
      <c r="G70" s="76"/>
      <c r="H70" s="76"/>
      <c r="I70" s="76"/>
      <c r="J70" s="76"/>
      <c r="K70" s="76"/>
      <c r="L70" s="62"/>
      <c r="M70" s="76"/>
      <c r="N70" s="92"/>
      <c r="O70" s="76"/>
      <c r="P70" s="76"/>
      <c r="Q70" s="76"/>
      <c r="R70" s="76"/>
    </row>
    <row r="71" spans="1:18" ht="44.25" customHeight="1">
      <c r="A71" s="39" t="s">
        <v>183</v>
      </c>
      <c r="B71" s="115" t="s">
        <v>135</v>
      </c>
      <c r="C71" s="116"/>
      <c r="D71" s="117"/>
      <c r="E71" s="76">
        <v>1</v>
      </c>
      <c r="F71" s="76"/>
      <c r="G71" s="76"/>
      <c r="H71" s="76"/>
      <c r="I71" s="76"/>
      <c r="J71" s="76"/>
      <c r="K71" s="76"/>
      <c r="L71" s="62"/>
      <c r="M71" s="76"/>
      <c r="N71" s="92"/>
      <c r="O71" s="76"/>
      <c r="P71" s="76"/>
      <c r="Q71" s="76"/>
      <c r="R71" s="76"/>
    </row>
    <row r="72" spans="1:18" ht="61.5" customHeight="1">
      <c r="A72" s="39" t="s">
        <v>184</v>
      </c>
      <c r="B72" s="115" t="s">
        <v>136</v>
      </c>
      <c r="C72" s="116"/>
      <c r="D72" s="117"/>
      <c r="E72" s="76">
        <v>2</v>
      </c>
      <c r="F72" s="76"/>
      <c r="G72" s="76"/>
      <c r="H72" s="76"/>
      <c r="I72" s="76"/>
      <c r="J72" s="76"/>
      <c r="K72" s="76"/>
      <c r="L72" s="62"/>
      <c r="M72" s="76"/>
      <c r="N72" s="92"/>
      <c r="O72" s="76"/>
      <c r="P72" s="76"/>
      <c r="Q72" s="76"/>
      <c r="R72" s="76"/>
    </row>
    <row r="73" spans="1:18" ht="102.75" customHeight="1">
      <c r="A73" s="39" t="s">
        <v>185</v>
      </c>
      <c r="B73" s="115" t="s">
        <v>137</v>
      </c>
      <c r="C73" s="116"/>
      <c r="D73" s="117"/>
      <c r="E73" s="76">
        <v>4</v>
      </c>
      <c r="F73" s="76"/>
      <c r="G73" s="76"/>
      <c r="H73" s="76"/>
      <c r="I73" s="76"/>
      <c r="J73" s="76"/>
      <c r="K73" s="76"/>
      <c r="L73" s="62"/>
      <c r="M73" s="76"/>
      <c r="N73" s="92"/>
      <c r="O73" s="76"/>
      <c r="P73" s="76"/>
      <c r="Q73" s="76"/>
      <c r="R73" s="76"/>
    </row>
    <row r="74" ht="102.75" customHeight="1"/>
  </sheetData>
  <sheetProtection/>
  <mergeCells count="32">
    <mergeCell ref="B55:D55"/>
    <mergeCell ref="B68:D68"/>
    <mergeCell ref="B69:D69"/>
    <mergeCell ref="B70:D70"/>
    <mergeCell ref="B71:D71"/>
    <mergeCell ref="B72:D72"/>
    <mergeCell ref="B64:D64"/>
    <mergeCell ref="B65:D65"/>
    <mergeCell ref="B57:D57"/>
    <mergeCell ref="B73:D73"/>
    <mergeCell ref="B62:D62"/>
    <mergeCell ref="B56:D56"/>
    <mergeCell ref="B58:D58"/>
    <mergeCell ref="B60:D60"/>
    <mergeCell ref="B63:D63"/>
    <mergeCell ref="B59:D59"/>
    <mergeCell ref="B61:D61"/>
    <mergeCell ref="B66:D66"/>
    <mergeCell ref="B67:D67"/>
    <mergeCell ref="A41:A53"/>
    <mergeCell ref="F54:G54"/>
    <mergeCell ref="P2:Q2"/>
    <mergeCell ref="N2:O2"/>
    <mergeCell ref="A28:A40"/>
    <mergeCell ref="A16:A26"/>
    <mergeCell ref="A4:A15"/>
    <mergeCell ref="B1:L1"/>
    <mergeCell ref="C2:E2"/>
    <mergeCell ref="F2:G2"/>
    <mergeCell ref="H2:I2"/>
    <mergeCell ref="J2:K2"/>
    <mergeCell ref="V2:AA2"/>
  </mergeCells>
  <printOptions/>
  <pageMargins left="0.7" right="0.7" top="0.75" bottom="0.75" header="0.3" footer="0.3"/>
  <pageSetup horizontalDpi="600" verticalDpi="600" orientation="portrait" paperSize="9" scale="42" r:id="rId1"/>
  <rowBreaks count="2" manualBreakCount="2">
    <brk id="40" max="26" man="1"/>
    <brk id="53" max="26" man="1"/>
  </rowBreaks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Margarita</cp:lastModifiedBy>
  <cp:lastPrinted>2019-06-29T06:01:52Z</cp:lastPrinted>
  <dcterms:created xsi:type="dcterms:W3CDTF">2018-05-21T09:45:03Z</dcterms:created>
  <dcterms:modified xsi:type="dcterms:W3CDTF">2020-09-14T14:47:07Z</dcterms:modified>
  <cp:category/>
  <cp:version/>
  <cp:contentType/>
  <cp:contentStatus/>
</cp:coreProperties>
</file>