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55" tabRatio="879" activeTab="4"/>
  </bookViews>
  <sheets>
    <sheet name="о-ДОУ" sheetId="1" r:id="rId1"/>
    <sheet name="о-школы" sheetId="2" r:id="rId2"/>
    <sheet name="о-доп.образ." sheetId="3" r:id="rId3"/>
    <sheet name="о-кадры" sheetId="4" r:id="rId4"/>
    <sheet name="озд-3" sheetId="5" r:id="rId5"/>
  </sheets>
  <definedNames>
    <definedName name="_xlnm.Print_Area" localSheetId="2">'о-доп.образ.'!$A$1:$W$33</definedName>
    <definedName name="_xlnm.Print_Area" localSheetId="0">'о-ДОУ'!$A$1:$W$32</definedName>
    <definedName name="_xlnm.Print_Area" localSheetId="4">'озд-3'!$A$1:$P$27</definedName>
    <definedName name="_xlnm.Print_Area" localSheetId="3">'о-кадры'!$A$1:$W$31</definedName>
    <definedName name="_xlnm.Print_Area" localSheetId="1">'о-школы'!$A$1:$W$34</definedName>
  </definedNames>
  <calcPr fullCalcOnLoad="1"/>
</workbook>
</file>

<file path=xl/comments1.xml><?xml version="1.0" encoding="utf-8"?>
<comments xmlns="http://schemas.openxmlformats.org/spreadsheetml/2006/main">
  <authors>
    <author>Елена Витальевна</author>
  </authors>
  <commentList>
    <comment ref="F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0410170490</t>
        </r>
      </text>
    </comment>
    <comment ref="G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04101S0490</t>
        </r>
      </text>
    </comment>
    <comment ref="J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0410170490</t>
        </r>
      </text>
    </comment>
    <comment ref="K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04101S0490</t>
        </r>
      </text>
    </comment>
  </commentList>
</comments>
</file>

<file path=xl/comments2.xml><?xml version="1.0" encoding="utf-8"?>
<comments xmlns="http://schemas.openxmlformats.org/spreadsheetml/2006/main">
  <authors>
    <author>Елена Витальевна</author>
  </authors>
  <commentList>
    <comment ref="F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G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F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G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W34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эк 483</t>
        </r>
      </text>
    </comment>
    <comment ref="M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J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K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J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K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N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N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</commentList>
</comments>
</file>

<file path=xl/comments3.xml><?xml version="1.0" encoding="utf-8"?>
<comments xmlns="http://schemas.openxmlformats.org/spreadsheetml/2006/main">
  <authors>
    <author>Елена Витальевна</author>
  </authors>
  <commentList>
    <comment ref="F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0702  0430170570</t>
        </r>
      </text>
    </comment>
    <comment ref="G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04301S0570</t>
        </r>
      </text>
    </comment>
    <comment ref="J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0702  0430170570</t>
        </r>
      </text>
    </comment>
    <comment ref="K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04301S0570</t>
        </r>
      </text>
    </comment>
  </commentList>
</comments>
</file>

<file path=xl/comments4.xml><?xml version="1.0" encoding="utf-8"?>
<comments xmlns="http://schemas.openxmlformats.org/spreadsheetml/2006/main">
  <authors>
    <author>Елена Витальевна</author>
  </authors>
  <commentList>
    <comment ref="F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0705 0450170840</t>
        </r>
      </text>
    </comment>
    <comment ref="G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04501S0840</t>
        </r>
      </text>
    </comment>
    <comment ref="J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0705 0450170840</t>
        </r>
      </text>
    </comment>
    <comment ref="K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04501S0840</t>
        </r>
      </text>
    </comment>
  </commentList>
</comments>
</file>

<file path=xl/comments5.xml><?xml version="1.0" encoding="utf-8"?>
<comments xmlns="http://schemas.openxmlformats.org/spreadsheetml/2006/main">
  <authors>
    <author>Елена Витальевна</author>
  </authors>
  <commentList>
    <comment ref="J13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0707 04601S0600
</t>
        </r>
      </text>
    </comment>
  </commentList>
</comments>
</file>

<file path=xl/sharedStrings.xml><?xml version="1.0" encoding="utf-8"?>
<sst xmlns="http://schemas.openxmlformats.org/spreadsheetml/2006/main" count="288" uniqueCount="97">
  <si>
    <t>ОТЧЕТ</t>
  </si>
  <si>
    <t>Периодичность:</t>
  </si>
  <si>
    <t>Единица измерения:</t>
  </si>
  <si>
    <t>Остаток неиспользованных средств на конец отчетного периода</t>
  </si>
  <si>
    <t>А</t>
  </si>
  <si>
    <t>Главный распорядитель бюджетных средств:</t>
  </si>
  <si>
    <t>квартальная</t>
  </si>
  <si>
    <t>Итого</t>
  </si>
  <si>
    <t>план</t>
  </si>
  <si>
    <t>факт</t>
  </si>
  <si>
    <t>в том числе:</t>
  </si>
  <si>
    <t>Отчет</t>
  </si>
  <si>
    <t>Наименование муниципального образования, района (городского округа)</t>
  </si>
  <si>
    <t>Индикаторы реализации программы</t>
  </si>
  <si>
    <t>Профинансировано (перечислено средств в бюджет МО)</t>
  </si>
  <si>
    <t>Произведено расходов (кассовые расходы)</t>
  </si>
  <si>
    <t>Причины недоосвоения средств &lt;**&gt;</t>
  </si>
  <si>
    <t>Всего на год</t>
  </si>
  <si>
    <t>С начала года нарастающим итогом</t>
  </si>
  <si>
    <t>федеральный бюджет</t>
  </si>
  <si>
    <t>областной бюджет</t>
  </si>
  <si>
    <t>местный бюджет</t>
  </si>
  <si>
    <t>* Не заполняется по мероприятиям Адресной инвестиционной программы</t>
  </si>
  <si>
    <t>** Графа заполняется по итогам года в случае, если допущено недоосвоение выделенных средств.</t>
  </si>
  <si>
    <t>о расходовании средств субсидии на проведение мероприятий государственной программы*</t>
  </si>
  <si>
    <t>(форма о-1)</t>
  </si>
  <si>
    <t>Наименование органа исполнительной власти/главного распорядителя бюджетных средств</t>
  </si>
  <si>
    <t>Численность детей, имеющих право на меры социальной поддержки (чел.)</t>
  </si>
  <si>
    <t>Стоимость путевки</t>
  </si>
  <si>
    <t>Фактически приобретено путевок</t>
  </si>
  <si>
    <t>Всего, в т.ч.</t>
  </si>
  <si>
    <t>Наименование стационарного оздоровительного лагеря</t>
  </si>
  <si>
    <t>Наименование летней оздоровительной площадки</t>
  </si>
  <si>
    <t>дети работников других предприятий</t>
  </si>
  <si>
    <t>дети работников бюджетной сферы</t>
  </si>
  <si>
    <t>дети-сироты, дети в трудной жизненной ситуации</t>
  </si>
  <si>
    <t>дети, посещающие пришкольные (и др.) летние оздоровительные площадки</t>
  </si>
  <si>
    <t>о расходовании средств на проведение оздоровительной кампании детей в Ленинградской области</t>
  </si>
  <si>
    <t>(форма о-3)</t>
  </si>
  <si>
    <t>Информация о выполнении мероприятия (с указанием натуральных показателей и иной характеристики выполнения мероприятия)</t>
  </si>
  <si>
    <t>Наименование и код основного мероприятия программы</t>
  </si>
  <si>
    <t xml:space="preserve">Плановые назначения </t>
  </si>
  <si>
    <t xml:space="preserve">Исполнено на отчетную дату </t>
  </si>
  <si>
    <t>местгый бюджет</t>
  </si>
  <si>
    <t>Т.А. Большакова</t>
  </si>
  <si>
    <t>начальник отдела экономики и финансов</t>
  </si>
  <si>
    <t>комитет образования администрации Сланцевского муниципального района</t>
  </si>
  <si>
    <t>Сланцевский</t>
  </si>
  <si>
    <t>Е.В. Зайцева</t>
  </si>
  <si>
    <t>(813-74)2-31-56</t>
  </si>
  <si>
    <t>Т.А.Большакова</t>
  </si>
  <si>
    <t>"Современное образование Ленинградской области" подпрограмма «Развитие дошкольного образования детей    Ленинградской области»  КЦСР 5217049</t>
  </si>
  <si>
    <t>ФБ</t>
  </si>
  <si>
    <t>ОБ</t>
  </si>
  <si>
    <t>МБ</t>
  </si>
  <si>
    <t xml:space="preserve">основное мероприятие  «Развитие инфраструктуры дошкольного образования» </t>
  </si>
  <si>
    <t xml:space="preserve">Ремонтные работы  </t>
  </si>
  <si>
    <t>Количество организаций</t>
  </si>
  <si>
    <t xml:space="preserve">Е.В. Зайцева </t>
  </si>
  <si>
    <t>"Современное образование Ленинградской области" подпрограмма  «Развитие начального общего, основного общего, среднего общего образования детей Ленинградской области»</t>
  </si>
  <si>
    <t xml:space="preserve">основное мероприятие «Развитие инфраструктуры общего образования» </t>
  </si>
  <si>
    <t xml:space="preserve">мероприятие «Ремонтные работы» </t>
  </si>
  <si>
    <t>учреждений</t>
  </si>
  <si>
    <t xml:space="preserve">мероприятие «Приобретение современного компьютерного, учебно-лабораторного оборудования, пособий, материалов и предметов учебного инвентаря для МОО, внедряющих ФГОС НОО, СОО </t>
  </si>
  <si>
    <t>школ</t>
  </si>
  <si>
    <t>"Современное образование Ленинградской области" подпрограмма   «Развитие дополнительного образования детей Ленинградской области»</t>
  </si>
  <si>
    <t>основного мероприятия «Развитие инфраструктуры дополнительного образования»</t>
  </si>
  <si>
    <t xml:space="preserve">"Современное образование Ленинградской области" подпрограмма «Развитие кадрового  потенциала социальной сферы» 
</t>
  </si>
  <si>
    <t>Наимено-вание муниципального образования, района (городского округа)</t>
  </si>
  <si>
    <t xml:space="preserve">основного мероприятия «Развитие кадрового потенциала системы дошкольного, общего и дополнительного образования детей  </t>
  </si>
  <si>
    <t>чел</t>
  </si>
  <si>
    <t xml:space="preserve">Содержание муниципальных загородных лагерей </t>
  </si>
  <si>
    <t xml:space="preserve">С-витаминизация </t>
  </si>
  <si>
    <t xml:space="preserve">Мероприятие  «Проведение мероприятий по созданию условий для занятий физической культурой и спортом в ОО, расположенных в сельской местности» </t>
  </si>
  <si>
    <t>ГРБС</t>
  </si>
  <si>
    <t xml:space="preserve">ИТОГО </t>
  </si>
  <si>
    <t>Ю.В. Павлова</t>
  </si>
  <si>
    <t>Утверждено ассигнований на 2018 год</t>
  </si>
  <si>
    <t>Предусмотрено соглашением на 2018 год</t>
  </si>
  <si>
    <t>учреж-дений</t>
  </si>
  <si>
    <t>комп-лекты</t>
  </si>
  <si>
    <t>Загородный стационарный оздоровительный лагерь «Салют» МУДО «Сланцевский дом творчества»</t>
  </si>
  <si>
    <t>тыс. руб.</t>
  </si>
  <si>
    <t>Приложение 2 
к приказу Комитета финансов
Ленинградской области
от 09 июня 2018 года № 18-02/01-05-53</t>
  </si>
  <si>
    <t xml:space="preserve">Мероприятие "Организация электронного и дистанционного обучения детей - инвалидов, обучающихся в МОО» </t>
  </si>
  <si>
    <t xml:space="preserve">                                                                                                                                                                                  </t>
  </si>
  <si>
    <t>Проведены ремонтные работы в 2-х ДОУ</t>
  </si>
  <si>
    <t>Выполены ремонтные работы в 3-х ОО</t>
  </si>
  <si>
    <t xml:space="preserve">Приобретен 1 комплект оборудования для кабинета иностранного языка </t>
  </si>
  <si>
    <t>Н.В. Васильева</t>
  </si>
  <si>
    <t>проведены ремонтные работы в одной ОДО</t>
  </si>
  <si>
    <t>Н.В.Васильева</t>
  </si>
  <si>
    <t xml:space="preserve">Обеспечено повышение квалификации 3-х педагогов-психологов по персонифицированной модели  </t>
  </si>
  <si>
    <t>на "01"  января   2019  года</t>
  </si>
  <si>
    <t>на "01" января 2019  года</t>
  </si>
  <si>
    <t>на "01"  января  2019  года</t>
  </si>
  <si>
    <t xml:space="preserve">Приобретено 2 рабочих места для детей инвалидов; организавано обучение 5-ти детей инвалидов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</si>
</sst>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[$-F800]dddd\,\ mmmm\ dd\,\ yyyy"/>
    <numFmt numFmtId="167" formatCode="#,##0.0"/>
    <numFmt numFmtId="168" formatCode="?"/>
    <numFmt numFmtId="169" formatCode="#,##0.00000"/>
    <numFmt numFmtId="170" formatCode="0.00000"/>
    <numFmt numFmtId="171" formatCode="#,##0.000"/>
    <numFmt numFmtId="172" formatCode="0.000"/>
    <numFmt numFmtId="173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 applyBorder="1" applyAlignment="1">
      <alignment horizontal="left"/>
      <protection/>
    </xf>
    <xf numFmtId="166" fontId="3" fillId="0" borderId="10" xfId="52" applyNumberFormat="1" applyFont="1" applyBorder="1" applyAlignment="1">
      <alignment horizontal="left"/>
      <protection/>
    </xf>
    <xf numFmtId="166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top"/>
      <protection/>
    </xf>
    <xf numFmtId="166" fontId="3" fillId="0" borderId="0" xfId="52" applyNumberFormat="1" applyFont="1" applyBorder="1" applyAlignment="1">
      <alignment horizontal="left" vertical="center" wrapText="1"/>
      <protection/>
    </xf>
    <xf numFmtId="166" fontId="3" fillId="0" borderId="0" xfId="52" applyNumberFormat="1" applyFont="1" applyBorder="1" applyAlignment="1">
      <alignment horizontal="left" wrapText="1"/>
      <protection/>
    </xf>
    <xf numFmtId="0" fontId="49" fillId="0" borderId="11" xfId="0" applyFont="1" applyBorder="1" applyAlignment="1">
      <alignment/>
    </xf>
    <xf numFmtId="0" fontId="49" fillId="0" borderId="0" xfId="0" applyFont="1" applyAlignment="1">
      <alignment/>
    </xf>
    <xf numFmtId="0" fontId="8" fillId="0" borderId="0" xfId="52" applyFont="1">
      <alignment/>
      <protection/>
    </xf>
    <xf numFmtId="0" fontId="5" fillId="0" borderId="0" xfId="52" applyFont="1" applyAlignment="1">
      <alignment horizontal="left" vertical="center" indent="3"/>
      <protection/>
    </xf>
    <xf numFmtId="0" fontId="5" fillId="0" borderId="0" xfId="52" applyFont="1" applyAlignment="1">
      <alignment vertical="center"/>
      <protection/>
    </xf>
    <xf numFmtId="167" fontId="3" fillId="0" borderId="0" xfId="52" applyNumberFormat="1" applyFont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justify" vertical="center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horizontal="left" vertical="center" indent="3"/>
      <protection/>
    </xf>
    <xf numFmtId="0" fontId="9" fillId="0" borderId="10" xfId="52" applyFont="1" applyBorder="1">
      <alignment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11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3" fillId="0" borderId="0" xfId="52" applyFont="1" applyFill="1" applyAlignment="1">
      <alignment horizontal="right" vertical="center" wrapText="1"/>
      <protection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49" fillId="0" borderId="11" xfId="0" applyFont="1" applyBorder="1" applyAlignment="1">
      <alignment horizontal="right"/>
    </xf>
    <xf numFmtId="0" fontId="49" fillId="0" borderId="10" xfId="0" applyFont="1" applyBorder="1" applyAlignment="1">
      <alignment/>
    </xf>
    <xf numFmtId="166" fontId="3" fillId="0" borderId="13" xfId="52" applyNumberFormat="1" applyFont="1" applyBorder="1" applyAlignment="1">
      <alignment horizontal="left"/>
      <protection/>
    </xf>
    <xf numFmtId="0" fontId="49" fillId="0" borderId="13" xfId="0" applyFont="1" applyBorder="1" applyAlignment="1">
      <alignment/>
    </xf>
    <xf numFmtId="0" fontId="3" fillId="0" borderId="11" xfId="52" applyFont="1" applyBorder="1" applyAlignment="1">
      <alignment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166" fontId="3" fillId="0" borderId="10" xfId="52" applyNumberFormat="1" applyFont="1" applyBorder="1" applyAlignment="1">
      <alignment horizontal="left" wrapText="1"/>
      <protection/>
    </xf>
    <xf numFmtId="0" fontId="3" fillId="0" borderId="0" xfId="52" applyFont="1">
      <alignment/>
      <protection/>
    </xf>
    <xf numFmtId="0" fontId="49" fillId="0" borderId="11" xfId="0" applyFont="1" applyBorder="1" applyAlignment="1">
      <alignment horizontal="center" vertical="center" wrapText="1"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49" fillId="0" borderId="11" xfId="0" applyFont="1" applyBorder="1" applyAlignment="1">
      <alignment horizontal="center" vertical="top" wrapText="1"/>
    </xf>
    <xf numFmtId="4" fontId="3" fillId="0" borderId="11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166" fontId="4" fillId="0" borderId="13" xfId="52" applyNumberFormat="1" applyFont="1" applyBorder="1" applyAlignment="1">
      <alignment horizontal="left" vertical="center" wrapText="1"/>
      <protection/>
    </xf>
    <xf numFmtId="2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wrapText="1"/>
    </xf>
    <xf numFmtId="0" fontId="50" fillId="0" borderId="11" xfId="0" applyFont="1" applyBorder="1" applyAlignment="1">
      <alignment horizontal="left"/>
    </xf>
    <xf numFmtId="2" fontId="4" fillId="0" borderId="11" xfId="52" applyNumberFormat="1" applyFont="1" applyBorder="1" applyAlignment="1">
      <alignment horizontal="center" vertical="center" wrapText="1"/>
      <protection/>
    </xf>
    <xf numFmtId="2" fontId="49" fillId="0" borderId="13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right" wrapText="1"/>
    </xf>
    <xf numFmtId="0" fontId="9" fillId="0" borderId="0" xfId="52" applyFont="1" applyBorder="1" applyAlignment="1">
      <alignment/>
      <protection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0" fillId="0" borderId="11" xfId="0" applyFont="1" applyBorder="1" applyAlignment="1">
      <alignment/>
    </xf>
    <xf numFmtId="4" fontId="4" fillId="0" borderId="11" xfId="52" applyNumberFormat="1" applyFont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3" fillId="0" borderId="17" xfId="52" applyNumberFormat="1" applyFont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Border="1" applyAlignment="1">
      <alignment vertical="center" wrapText="1"/>
      <protection/>
    </xf>
    <xf numFmtId="2" fontId="3" fillId="0" borderId="11" xfId="52" applyNumberFormat="1" applyFont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Border="1" applyAlignment="1">
      <alignment vertical="center" wrapText="1"/>
      <protection/>
    </xf>
    <xf numFmtId="2" fontId="40" fillId="0" borderId="11" xfId="0" applyNumberFormat="1" applyFont="1" applyBorder="1" applyAlignment="1">
      <alignment/>
    </xf>
    <xf numFmtId="170" fontId="13" fillId="0" borderId="0" xfId="52" applyNumberFormat="1" applyFont="1">
      <alignment/>
      <protection/>
    </xf>
    <xf numFmtId="2" fontId="0" fillId="0" borderId="0" xfId="0" applyNumberFormat="1" applyAlignment="1">
      <alignment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wrapText="1"/>
      <protection/>
    </xf>
    <xf numFmtId="166" fontId="4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3" fillId="0" borderId="0" xfId="52" applyFont="1" applyAlignment="1">
      <alignment horizontal="left" vertical="center"/>
      <protection/>
    </xf>
    <xf numFmtId="166" fontId="4" fillId="0" borderId="13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6" xfId="52" applyFont="1" applyBorder="1" applyAlignment="1">
      <alignment horizontal="lef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49" fillId="0" borderId="16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1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6" fontId="4" fillId="0" borderId="13" xfId="52" applyNumberFormat="1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23</xdr:col>
      <xdr:colOff>9525</xdr:colOff>
      <xdr:row>31</xdr:row>
      <xdr:rowOff>85725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6981825"/>
          <a:ext cx="1645920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9935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1288" y="2326908"/>
            <a:ext cx="689088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1979" y="2283077"/>
            <a:ext cx="962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2061"/>
            <a:ext cx="2926596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 10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января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2019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4675" y="2309297"/>
            <a:ext cx="1449111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165343" y="2265466"/>
            <a:ext cx="13234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4244766" y="1975083"/>
            <a:ext cx="1880804" cy="30799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9667" y="2274076"/>
            <a:ext cx="1078219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0714" y="2300296"/>
            <a:ext cx="699221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9090" y="2317907"/>
            <a:ext cx="1242384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5593" y="2317907"/>
            <a:ext cx="1430870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2780" y="2608290"/>
            <a:ext cx="352651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9821" y="2599680"/>
            <a:ext cx="1398442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2940" y="2784007"/>
            <a:ext cx="101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2250" y="2784007"/>
            <a:ext cx="810691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5480" y="2784007"/>
            <a:ext cx="1473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2229" y="2793008"/>
            <a:ext cx="1441004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718"/>
            <a:ext cx="877573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77884" y="3382383"/>
            <a:ext cx="670847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4741" y="3382383"/>
            <a:ext cx="830959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6504" y="3382383"/>
            <a:ext cx="1426817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2383"/>
            <a:ext cx="680981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8905" y="3373382"/>
            <a:ext cx="7342836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22</xdr:col>
      <xdr:colOff>495300</xdr:colOff>
      <xdr:row>33</xdr:row>
      <xdr:rowOff>152400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7591425"/>
          <a:ext cx="1651635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9935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7369" y="2326908"/>
            <a:ext cx="676927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4005" y="2283077"/>
            <a:ext cx="962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3426" y="2872061"/>
            <a:ext cx="2936729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"___10 января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2019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09297"/>
            <a:ext cx="1453164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6679" y="2326908"/>
            <a:ext cx="13234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1975083"/>
            <a:ext cx="2511116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3587" y="2274076"/>
            <a:ext cx="1084300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58688" y="2300296"/>
            <a:ext cx="711382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7063" y="2317907"/>
            <a:ext cx="124846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1539" y="2317907"/>
            <a:ext cx="1434924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8290"/>
            <a:ext cx="350624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5768" y="2599680"/>
            <a:ext cx="1398442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06860" y="2784007"/>
            <a:ext cx="10234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6170" y="2784007"/>
            <a:ext cx="812718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5480" y="2784007"/>
            <a:ext cx="1473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6282" y="2793008"/>
            <a:ext cx="1438977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7924" y="3276718"/>
            <a:ext cx="883654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73830" y="3382383"/>
            <a:ext cx="676927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8794" y="3382383"/>
            <a:ext cx="832985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6504" y="3382383"/>
            <a:ext cx="1426817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2383"/>
            <a:ext cx="683007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20932" y="3373382"/>
            <a:ext cx="7334730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20</xdr:row>
      <xdr:rowOff>133350</xdr:rowOff>
    </xdr:from>
    <xdr:to>
      <xdr:col>23</xdr:col>
      <xdr:colOff>314325</xdr:colOff>
      <xdr:row>31</xdr:row>
      <xdr:rowOff>38100</xdr:rowOff>
    </xdr:to>
    <xdr:grpSp>
      <xdr:nvGrpSpPr>
        <xdr:cNvPr id="1" name="Группа 190"/>
        <xdr:cNvGrpSpPr>
          <a:grpSpLocks/>
        </xdr:cNvGrpSpPr>
      </xdr:nvGrpSpPr>
      <xdr:grpSpPr>
        <a:xfrm>
          <a:off x="285750" y="6067425"/>
          <a:ext cx="16325850" cy="1714500"/>
          <a:chOff x="209550" y="1975083"/>
          <a:chExt cx="8117381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5403"/>
            <a:ext cx="1359661" cy="19137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6692" y="2331604"/>
            <a:ext cx="681860" cy="18276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7254" y="2288164"/>
            <a:ext cx="9619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922" y="2870887"/>
            <a:ext cx="2926316" cy="21759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"___10 января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2019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7135" y="2314385"/>
            <a:ext cx="1448953" cy="14793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79482" y="2322994"/>
            <a:ext cx="13109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4509733" y="1975083"/>
            <a:ext cx="1595065" cy="4868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30836" y="2279554"/>
            <a:ext cx="1079612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182" y="2305384"/>
            <a:ext cx="706212" cy="1393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1622" y="2322994"/>
            <a:ext cx="1260223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92184" y="2227113"/>
            <a:ext cx="1434747" cy="14793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076" y="2609855"/>
            <a:ext cx="351077" cy="1651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6430" y="2601245"/>
            <a:ext cx="1402278" cy="19137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08608" y="2784007"/>
            <a:ext cx="10187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3988" y="2784007"/>
            <a:ext cx="819855" cy="121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6631" y="2784007"/>
            <a:ext cx="14733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3453" y="2792616"/>
            <a:ext cx="1444894" cy="17376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2020" y="3270848"/>
            <a:ext cx="876677" cy="121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7067" y="3383948"/>
            <a:ext cx="657508" cy="1303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8649" y="3383948"/>
            <a:ext cx="834061" cy="121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6972" y="3383948"/>
            <a:ext cx="1430688" cy="1565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1525" y="3383948"/>
            <a:ext cx="671713" cy="1303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5762" y="3375339"/>
            <a:ext cx="7346230" cy="17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23</xdr:col>
      <xdr:colOff>9525</xdr:colOff>
      <xdr:row>30</xdr:row>
      <xdr:rowOff>114300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7086600"/>
          <a:ext cx="13601700" cy="1724025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4620"/>
            <a:ext cx="1368042" cy="285295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9395" y="2329647"/>
            <a:ext cx="680981" cy="18158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45898" y="2286599"/>
            <a:ext cx="9708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4409"/>
            <a:ext cx="2924569" cy="21602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"___010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января 2019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12428"/>
            <a:ext cx="1453164" cy="14714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76813" y="2329647"/>
            <a:ext cx="13173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8240" y="1975083"/>
            <a:ext cx="2503009" cy="48449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9667" y="2277598"/>
            <a:ext cx="1072139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303818"/>
            <a:ext cx="703275" cy="13853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88956" y="2321038"/>
            <a:ext cx="125454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79513" y="2321038"/>
            <a:ext cx="1436950" cy="1471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6333"/>
            <a:ext cx="356704" cy="17297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71848" y="2597723"/>
            <a:ext cx="1396416" cy="1988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6994" y="2787920"/>
            <a:ext cx="10113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8196" y="2787920"/>
            <a:ext cx="812718" cy="1209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9534" y="2787920"/>
            <a:ext cx="14693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6282" y="2796530"/>
            <a:ext cx="1441004" cy="17297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4004" y="3272413"/>
            <a:ext cx="873520" cy="1209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3964" y="3384731"/>
            <a:ext cx="664767" cy="1295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8794" y="3384731"/>
            <a:ext cx="828932" cy="1209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4478" y="3384731"/>
            <a:ext cx="1430870" cy="15575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4731"/>
            <a:ext cx="674901" cy="1295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2825" y="3376121"/>
            <a:ext cx="7346890" cy="17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171450</xdr:rowOff>
    </xdr:from>
    <xdr:to>
      <xdr:col>15</xdr:col>
      <xdr:colOff>962025</xdr:colOff>
      <xdr:row>25</xdr:row>
      <xdr:rowOff>76200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6515100"/>
          <a:ext cx="14097000" cy="1238250"/>
          <a:chOff x="209550" y="1975083"/>
          <a:chExt cx="8106913" cy="164054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1405"/>
            <a:ext cx="1363988" cy="365842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1288" y="2328620"/>
            <a:ext cx="695168" cy="176769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8059" y="2277764"/>
            <a:ext cx="9586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33" y="2871231"/>
            <a:ext cx="2920515" cy="227215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"__10 января 2019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15906"/>
            <a:ext cx="1447084" cy="13862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8706" y="2290478"/>
            <a:ext cx="13194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1975083"/>
            <a:ext cx="2515170" cy="4794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3587" y="2265459"/>
            <a:ext cx="1090380" cy="127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58688" y="2290478"/>
            <a:ext cx="707328" cy="1513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0983" y="2340925"/>
            <a:ext cx="12545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7620" y="2315906"/>
            <a:ext cx="1428843" cy="1513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6834" y="2618587"/>
            <a:ext cx="344544" cy="16405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3741" y="2605873"/>
            <a:ext cx="1402496" cy="18948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6994" y="2795356"/>
            <a:ext cx="10072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0223" y="2795356"/>
            <a:ext cx="816771" cy="11360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07373" y="2795356"/>
            <a:ext cx="14835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4255" y="2795356"/>
            <a:ext cx="1441004" cy="1767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7924" y="3274805"/>
            <a:ext cx="887707" cy="2017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5991" y="3375698"/>
            <a:ext cx="668820" cy="2399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72848" y="3375698"/>
            <a:ext cx="820825" cy="1386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76371" y="3375698"/>
            <a:ext cx="1441004" cy="16405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70671" y="3375698"/>
            <a:ext cx="668820" cy="1513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6878" y="3438859"/>
            <a:ext cx="7344863" cy="127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94"/>
  <sheetViews>
    <sheetView zoomScaleSheetLayoutView="70" zoomScalePageLayoutView="0" workbookViewId="0" topLeftCell="A8">
      <selection activeCell="I27" sqref="I27"/>
    </sheetView>
  </sheetViews>
  <sheetFormatPr defaultColWidth="9.140625" defaultRowHeight="15"/>
  <cols>
    <col min="1" max="1" width="14.57421875" style="1" customWidth="1"/>
    <col min="2" max="2" width="18.28125" style="1" customWidth="1"/>
    <col min="3" max="3" width="13.140625" style="1" customWidth="1"/>
    <col min="4" max="4" width="10.421875" style="1" bestFit="1" customWidth="1"/>
    <col min="5" max="5" width="5.00390625" style="1" customWidth="1"/>
    <col min="6" max="6" width="9.7109375" style="1" customWidth="1"/>
    <col min="7" max="7" width="8.57421875" style="1" customWidth="1"/>
    <col min="8" max="8" width="10.421875" style="1" bestFit="1" customWidth="1"/>
    <col min="9" max="9" width="9.28125" style="1" bestFit="1" customWidth="1"/>
    <col min="10" max="10" width="10.421875" style="1" bestFit="1" customWidth="1"/>
    <col min="11" max="11" width="9.7109375" style="1" bestFit="1" customWidth="1"/>
    <col min="12" max="12" width="12.00390625" style="1" bestFit="1" customWidth="1"/>
    <col min="13" max="13" width="9.28125" style="1" bestFit="1" customWidth="1"/>
    <col min="14" max="14" width="10.421875" style="1" bestFit="1" customWidth="1"/>
    <col min="15" max="15" width="12.00390625" style="1" bestFit="1" customWidth="1"/>
    <col min="16" max="16" width="9.28125" style="1" bestFit="1" customWidth="1"/>
    <col min="17" max="17" width="11.421875" style="1" bestFit="1" customWidth="1"/>
    <col min="18" max="18" width="14.7109375" style="1" bestFit="1" customWidth="1"/>
    <col min="19" max="19" width="12.8515625" style="1" customWidth="1"/>
    <col min="20" max="20" width="6.00390625" style="1" customWidth="1"/>
    <col min="21" max="21" width="8.57421875" style="1" customWidth="1"/>
    <col min="22" max="22" width="7.8515625" style="1" customWidth="1"/>
    <col min="23" max="23" width="12.7109375" style="1" customWidth="1"/>
    <col min="24" max="16384" width="9.140625" style="1" customWidth="1"/>
  </cols>
  <sheetData>
    <row r="1" spans="1:23" ht="57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"/>
      <c r="S1" s="95" t="s">
        <v>83</v>
      </c>
      <c r="T1" s="96"/>
      <c r="U1" s="96"/>
      <c r="V1" s="96"/>
      <c r="W1" s="96"/>
    </row>
    <row r="2" spans="1:46" ht="15" customHeight="1">
      <c r="A2" s="48"/>
      <c r="B2" s="42"/>
      <c r="C2" s="42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5"/>
      <c r="S2" s="15"/>
      <c r="T2" s="15"/>
      <c r="U2" s="23"/>
      <c r="V2" s="48"/>
      <c r="W2" s="34" t="s">
        <v>25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8" customHeight="1">
      <c r="A4" s="92" t="s">
        <v>24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 customHeight="1">
      <c r="A5" s="93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23" s="20" customFormat="1" ht="14.25" customHeight="1">
      <c r="A6" s="94" t="s">
        <v>93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s="20" customFormat="1" ht="51">
      <c r="A7" s="16" t="s">
        <v>5</v>
      </c>
      <c r="B7" s="98" t="s">
        <v>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s="20" customFormat="1" ht="25.5">
      <c r="A8" s="17" t="s">
        <v>1</v>
      </c>
      <c r="B8" s="13" t="s">
        <v>6</v>
      </c>
      <c r="C8" s="13"/>
      <c r="D8" s="45"/>
      <c r="E8" s="45"/>
      <c r="F8" s="47"/>
      <c r="G8" s="47"/>
      <c r="H8" s="45"/>
      <c r="I8" s="45"/>
      <c r="J8" s="47"/>
      <c r="K8" s="47"/>
      <c r="L8" s="47"/>
      <c r="M8" s="47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23" s="20" customFormat="1" ht="25.5">
      <c r="A9" s="17" t="s">
        <v>2</v>
      </c>
      <c r="B9" s="47" t="s">
        <v>82</v>
      </c>
      <c r="C9" s="47"/>
      <c r="D9" s="45"/>
      <c r="E9" s="45"/>
      <c r="F9" s="47"/>
      <c r="G9" s="47"/>
      <c r="H9" s="45"/>
      <c r="I9" s="45"/>
      <c r="J9" s="47"/>
      <c r="K9" s="47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42.75" customHeight="1">
      <c r="A11" s="84" t="s">
        <v>12</v>
      </c>
      <c r="B11" s="84">
        <v>0</v>
      </c>
      <c r="C11" s="84" t="s">
        <v>13</v>
      </c>
      <c r="D11" s="84" t="s">
        <v>77</v>
      </c>
      <c r="E11" s="84"/>
      <c r="F11" s="84"/>
      <c r="G11" s="84"/>
      <c r="H11" s="84" t="s">
        <v>78</v>
      </c>
      <c r="I11" s="84"/>
      <c r="J11" s="84"/>
      <c r="K11" s="84"/>
      <c r="L11" s="84" t="s">
        <v>14</v>
      </c>
      <c r="M11" s="84"/>
      <c r="N11" s="84"/>
      <c r="O11" s="84" t="s">
        <v>15</v>
      </c>
      <c r="P11" s="84"/>
      <c r="Q11" s="84"/>
      <c r="R11" s="84"/>
      <c r="S11" s="88" t="s">
        <v>39</v>
      </c>
      <c r="T11" s="85" t="s">
        <v>3</v>
      </c>
      <c r="U11" s="86"/>
      <c r="V11" s="87"/>
      <c r="W11" s="88" t="s">
        <v>16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44.25" customHeight="1">
      <c r="A12" s="84"/>
      <c r="B12" s="84"/>
      <c r="C12" s="84"/>
      <c r="D12" s="84" t="s">
        <v>17</v>
      </c>
      <c r="E12" s="85" t="s">
        <v>10</v>
      </c>
      <c r="F12" s="86"/>
      <c r="G12" s="87"/>
      <c r="H12" s="84" t="s">
        <v>17</v>
      </c>
      <c r="I12" s="85" t="s">
        <v>10</v>
      </c>
      <c r="J12" s="86"/>
      <c r="K12" s="87"/>
      <c r="L12" s="84" t="s">
        <v>18</v>
      </c>
      <c r="M12" s="85" t="s">
        <v>10</v>
      </c>
      <c r="N12" s="86"/>
      <c r="O12" s="84" t="s">
        <v>18</v>
      </c>
      <c r="P12" s="85" t="s">
        <v>10</v>
      </c>
      <c r="Q12" s="86"/>
      <c r="R12" s="87"/>
      <c r="S12" s="89"/>
      <c r="T12" s="88" t="s">
        <v>52</v>
      </c>
      <c r="U12" s="84" t="s">
        <v>53</v>
      </c>
      <c r="V12" s="84" t="s">
        <v>54</v>
      </c>
      <c r="W12" s="8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2.75">
      <c r="A13" s="84"/>
      <c r="B13" s="84"/>
      <c r="C13" s="84"/>
      <c r="D13" s="84"/>
      <c r="E13" s="46" t="s">
        <v>52</v>
      </c>
      <c r="F13" s="46" t="s">
        <v>53</v>
      </c>
      <c r="G13" s="46" t="s">
        <v>54</v>
      </c>
      <c r="H13" s="84"/>
      <c r="I13" s="46" t="s">
        <v>52</v>
      </c>
      <c r="J13" s="46" t="s">
        <v>53</v>
      </c>
      <c r="K13" s="46" t="s">
        <v>54</v>
      </c>
      <c r="L13" s="84"/>
      <c r="M13" s="46" t="s">
        <v>52</v>
      </c>
      <c r="N13" s="46" t="s">
        <v>53</v>
      </c>
      <c r="O13" s="84"/>
      <c r="P13" s="46" t="s">
        <v>52</v>
      </c>
      <c r="Q13" s="46" t="s">
        <v>53</v>
      </c>
      <c r="R13" s="46" t="s">
        <v>54</v>
      </c>
      <c r="S13" s="90"/>
      <c r="T13" s="90"/>
      <c r="U13" s="84"/>
      <c r="V13" s="84"/>
      <c r="W13" s="9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2.75">
      <c r="A14" s="46" t="s">
        <v>4</v>
      </c>
      <c r="B14" s="46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24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76.5">
      <c r="A15" s="82" t="s">
        <v>47</v>
      </c>
      <c r="B15" s="51" t="s">
        <v>55</v>
      </c>
      <c r="C15" s="52"/>
      <c r="D15" s="71">
        <f>SUM(E15:G15)</f>
        <v>983.4</v>
      </c>
      <c r="E15" s="71">
        <v>0</v>
      </c>
      <c r="F15" s="71">
        <f aca="true" t="shared" si="0" ref="F15:P15">SUM(F16:F16)</f>
        <v>885.1</v>
      </c>
      <c r="G15" s="71">
        <f t="shared" si="0"/>
        <v>98.3</v>
      </c>
      <c r="H15" s="71">
        <f t="shared" si="0"/>
        <v>983.4</v>
      </c>
      <c r="I15" s="71">
        <f t="shared" si="0"/>
        <v>0</v>
      </c>
      <c r="J15" s="71">
        <f t="shared" si="0"/>
        <v>885.1</v>
      </c>
      <c r="K15" s="71">
        <f t="shared" si="0"/>
        <v>98.3</v>
      </c>
      <c r="L15" s="71">
        <f t="shared" si="0"/>
        <v>885.1</v>
      </c>
      <c r="M15" s="71">
        <f t="shared" si="0"/>
        <v>0</v>
      </c>
      <c r="N15" s="71">
        <f t="shared" si="0"/>
        <v>885.1</v>
      </c>
      <c r="O15" s="71">
        <f t="shared" si="0"/>
        <v>983.4</v>
      </c>
      <c r="P15" s="71">
        <f t="shared" si="0"/>
        <v>0</v>
      </c>
      <c r="Q15" s="71">
        <v>885.1</v>
      </c>
      <c r="R15" s="71">
        <v>98.3</v>
      </c>
      <c r="S15" s="71"/>
      <c r="T15" s="71">
        <f>SUM(T16:T16)</f>
        <v>0</v>
      </c>
      <c r="U15" s="71">
        <f>SUM(U16:U16)</f>
        <v>0</v>
      </c>
      <c r="V15" s="71">
        <f>K15-R15</f>
        <v>0</v>
      </c>
      <c r="W15" s="72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</row>
    <row r="16" spans="1:46" ht="51">
      <c r="A16" s="83"/>
      <c r="B16" s="44" t="s">
        <v>56</v>
      </c>
      <c r="C16" s="54" t="s">
        <v>57</v>
      </c>
      <c r="D16" s="73">
        <f>SUM(E16:G16)</f>
        <v>983.4</v>
      </c>
      <c r="E16" s="55">
        <v>0</v>
      </c>
      <c r="F16" s="55">
        <v>885.1</v>
      </c>
      <c r="G16" s="55">
        <v>98.3</v>
      </c>
      <c r="H16" s="55">
        <f>SUM(I16:K16)</f>
        <v>983.4</v>
      </c>
      <c r="I16" s="55">
        <v>0</v>
      </c>
      <c r="J16" s="55">
        <v>885.1</v>
      </c>
      <c r="K16" s="55">
        <v>98.3</v>
      </c>
      <c r="L16" s="55">
        <f>SUM(M16:N16)</f>
        <v>885.1</v>
      </c>
      <c r="M16" s="55">
        <v>0</v>
      </c>
      <c r="N16" s="55">
        <v>885.1</v>
      </c>
      <c r="O16" s="55">
        <f>SUM(P16:R16)</f>
        <v>983.4</v>
      </c>
      <c r="P16" s="55">
        <v>0</v>
      </c>
      <c r="Q16" s="50">
        <v>885.1</v>
      </c>
      <c r="R16" s="55">
        <v>98.3</v>
      </c>
      <c r="S16" s="55" t="s">
        <v>86</v>
      </c>
      <c r="T16" s="71">
        <f>M16-P16</f>
        <v>0</v>
      </c>
      <c r="U16" s="71">
        <f>N16-Q16</f>
        <v>0</v>
      </c>
      <c r="V16" s="71">
        <f>K16-R16</f>
        <v>0</v>
      </c>
      <c r="W16" s="7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s="5" customFormat="1" ht="12.75">
      <c r="A17" s="33" t="s">
        <v>7</v>
      </c>
      <c r="B17" s="56"/>
      <c r="C17" s="56"/>
      <c r="D17" s="75">
        <f>D15</f>
        <v>983.4</v>
      </c>
      <c r="E17" s="75">
        <f aca="true" t="shared" si="1" ref="E17:V17">E15</f>
        <v>0</v>
      </c>
      <c r="F17" s="75">
        <f t="shared" si="1"/>
        <v>885.1</v>
      </c>
      <c r="G17" s="75">
        <f t="shared" si="1"/>
        <v>98.3</v>
      </c>
      <c r="H17" s="75">
        <f t="shared" si="1"/>
        <v>983.4</v>
      </c>
      <c r="I17" s="75">
        <f t="shared" si="1"/>
        <v>0</v>
      </c>
      <c r="J17" s="75">
        <f t="shared" si="1"/>
        <v>885.1</v>
      </c>
      <c r="K17" s="75">
        <f t="shared" si="1"/>
        <v>98.3</v>
      </c>
      <c r="L17" s="75">
        <f t="shared" si="1"/>
        <v>885.1</v>
      </c>
      <c r="M17" s="75">
        <f t="shared" si="1"/>
        <v>0</v>
      </c>
      <c r="N17" s="75">
        <f t="shared" si="1"/>
        <v>885.1</v>
      </c>
      <c r="O17" s="75">
        <f t="shared" si="1"/>
        <v>983.4</v>
      </c>
      <c r="P17" s="75">
        <f t="shared" si="1"/>
        <v>0</v>
      </c>
      <c r="Q17" s="75">
        <f t="shared" si="1"/>
        <v>885.1</v>
      </c>
      <c r="R17" s="75">
        <f t="shared" si="1"/>
        <v>98.3</v>
      </c>
      <c r="S17" s="75"/>
      <c r="T17" s="75">
        <f t="shared" si="1"/>
        <v>0</v>
      </c>
      <c r="U17" s="75">
        <f t="shared" si="1"/>
        <v>0</v>
      </c>
      <c r="V17" s="75">
        <f t="shared" si="1"/>
        <v>0</v>
      </c>
      <c r="W17" s="75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1:46" ht="12.75">
      <c r="A18" s="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2.75">
      <c r="A19" s="97" t="s">
        <v>22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2.75">
      <c r="A20" s="97" t="s">
        <v>23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2.75">
      <c r="A21" s="48"/>
      <c r="B21" s="25"/>
      <c r="C21" s="2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23" s="9" customFormat="1" ht="12.75">
      <c r="A22" s="26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s="9" customFormat="1" ht="12.75">
      <c r="A23" s="48"/>
      <c r="B23" s="8"/>
      <c r="C23" s="8"/>
      <c r="D23" s="8"/>
      <c r="E23" s="8"/>
      <c r="F23" s="8" t="s">
        <v>89</v>
      </c>
      <c r="G23" s="8"/>
      <c r="H23" s="12"/>
      <c r="I23" s="12"/>
      <c r="J23" s="12"/>
      <c r="K23" s="12"/>
      <c r="L23" s="48"/>
      <c r="M23" s="48"/>
      <c r="N23" s="4"/>
      <c r="O23" s="48"/>
      <c r="P23" s="48"/>
      <c r="Q23" s="8"/>
      <c r="R23" s="8"/>
      <c r="S23" s="8"/>
      <c r="T23" s="8"/>
      <c r="U23" s="8"/>
      <c r="V23" s="8" t="s">
        <v>76</v>
      </c>
      <c r="W23" s="8"/>
    </row>
    <row r="24" spans="1:23" s="9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/>
      <c r="R24" s="2"/>
      <c r="S24" s="2"/>
      <c r="T24" s="2"/>
      <c r="U24" s="2"/>
      <c r="V24" s="2"/>
      <c r="W24" s="48"/>
    </row>
    <row r="25" spans="1:23" s="9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26"/>
      <c r="M25" s="26"/>
      <c r="N25" s="26"/>
      <c r="O25" s="26"/>
      <c r="P25" s="26"/>
      <c r="Q25" s="26"/>
      <c r="R25" s="26"/>
      <c r="S25" s="26"/>
      <c r="T25" s="27"/>
      <c r="U25" s="2"/>
      <c r="V25" s="2"/>
      <c r="W25" s="48"/>
    </row>
    <row r="26" spans="1:23" s="9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8"/>
      <c r="P26" s="8"/>
      <c r="Q26" s="8"/>
      <c r="R26" s="8" t="s">
        <v>44</v>
      </c>
      <c r="S26" s="8"/>
      <c r="T26" s="4"/>
      <c r="U26" s="2"/>
      <c r="V26" s="2"/>
      <c r="W26" s="48"/>
    </row>
    <row r="27" spans="1:23" s="9" customFormat="1" ht="12.75" customHeight="1">
      <c r="A27" s="48"/>
      <c r="B27" s="48"/>
      <c r="C27" s="48"/>
      <c r="D27" s="48"/>
      <c r="E27" s="48"/>
      <c r="F27" s="48"/>
      <c r="G27" s="2"/>
      <c r="H27" s="48"/>
      <c r="I27" s="48"/>
      <c r="J27" s="4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8"/>
    </row>
    <row r="28" spans="1:23" s="11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11" customFormat="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6"/>
      <c r="Q29" s="26"/>
      <c r="R29" s="26"/>
      <c r="S29" s="26"/>
      <c r="T29" s="26"/>
      <c r="U29" s="26"/>
      <c r="V29" s="26"/>
      <c r="W29" s="26"/>
    </row>
    <row r="30" spans="1:46" ht="12.75">
      <c r="A30" s="48"/>
      <c r="B30" s="29"/>
      <c r="C30" s="29" t="s">
        <v>45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 t="s">
        <v>58</v>
      </c>
      <c r="Q30" s="48"/>
      <c r="R30" s="48"/>
      <c r="S30" s="48"/>
      <c r="T30" s="48"/>
      <c r="U30" s="48"/>
      <c r="V30" s="48" t="s">
        <v>49</v>
      </c>
      <c r="W30" s="4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2:46" ht="12.75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ht="12.75">
      <c r="B32" s="21"/>
      <c r="C32" s="2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ht="12.75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ht="12.75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ht="12.75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ht="12.75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2.75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ht="12.75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ht="12.75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ht="12.75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ht="12.75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ht="12.75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ht="12.75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ht="12.75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ht="12.75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ht="12.75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</sheetData>
  <sheetProtection/>
  <mergeCells count="30">
    <mergeCell ref="H11:K11"/>
    <mergeCell ref="L11:N11"/>
    <mergeCell ref="O11:R11"/>
    <mergeCell ref="T11:V11"/>
    <mergeCell ref="A19:W19"/>
    <mergeCell ref="O12:O13"/>
    <mergeCell ref="P12:R12"/>
    <mergeCell ref="T12:T13"/>
    <mergeCell ref="U12:U13"/>
    <mergeCell ref="V12:V13"/>
    <mergeCell ref="A3:W3"/>
    <mergeCell ref="A4:W4"/>
    <mergeCell ref="A5:W5"/>
    <mergeCell ref="A6:W6"/>
    <mergeCell ref="S1:W1"/>
    <mergeCell ref="A20:W20"/>
    <mergeCell ref="B7:W7"/>
    <mergeCell ref="A11:A13"/>
    <mergeCell ref="B11:B13"/>
    <mergeCell ref="C11:C13"/>
    <mergeCell ref="A15:A16"/>
    <mergeCell ref="D12:D13"/>
    <mergeCell ref="E12:G12"/>
    <mergeCell ref="H12:H13"/>
    <mergeCell ref="W11:W13"/>
    <mergeCell ref="I12:K12"/>
    <mergeCell ref="L12:L13"/>
    <mergeCell ref="M12:N12"/>
    <mergeCell ref="S11:S13"/>
    <mergeCell ref="D11:G11"/>
  </mergeCells>
  <printOptions/>
  <pageMargins left="0.25" right="0.29" top="0.75" bottom="0.75" header="0.3" footer="0.3"/>
  <pageSetup fitToHeight="1" fitToWidth="1" horizontalDpi="600" verticalDpi="600" orientation="landscape" paperSize="9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7"/>
  <sheetViews>
    <sheetView zoomScalePageLayoutView="0" workbookViewId="0" topLeftCell="A10">
      <selection activeCell="S19" sqref="S19"/>
    </sheetView>
  </sheetViews>
  <sheetFormatPr defaultColWidth="9.140625" defaultRowHeight="15"/>
  <cols>
    <col min="1" max="1" width="15.140625" style="1" customWidth="1"/>
    <col min="2" max="2" width="32.00390625" style="1" customWidth="1"/>
    <col min="3" max="16" width="9.140625" style="1" customWidth="1"/>
    <col min="17" max="17" width="11.28125" style="1" customWidth="1"/>
    <col min="18" max="18" width="10.140625" style="1" customWidth="1"/>
    <col min="19" max="19" width="13.140625" style="1" customWidth="1"/>
    <col min="20" max="20" width="9.140625" style="1" customWidth="1"/>
    <col min="21" max="21" width="12.28125" style="1" customWidth="1"/>
    <col min="22" max="22" width="9.140625" style="1" customWidth="1"/>
    <col min="23" max="23" width="13.00390625" style="1" customWidth="1"/>
    <col min="24" max="24" width="14.00390625" style="1" bestFit="1" customWidth="1"/>
    <col min="25" max="16384" width="9.140625" style="1" customWidth="1"/>
  </cols>
  <sheetData>
    <row r="1" spans="1:23" ht="52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"/>
      <c r="S1" s="95" t="s">
        <v>83</v>
      </c>
      <c r="T1" s="96"/>
      <c r="U1" s="96"/>
      <c r="V1" s="96"/>
      <c r="W1" s="96"/>
    </row>
    <row r="2" spans="1:46" ht="12.75">
      <c r="A2" s="48"/>
      <c r="B2" s="42"/>
      <c r="C2" s="42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5"/>
      <c r="S2" s="15"/>
      <c r="T2" s="15"/>
      <c r="U2" s="23"/>
      <c r="V2" s="48"/>
      <c r="W2" s="34" t="s">
        <v>25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2.75">
      <c r="A4" s="92" t="s">
        <v>24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>
      <c r="A5" s="99" t="s">
        <v>59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23" s="20" customFormat="1" ht="14.25">
      <c r="A6" s="94" t="s">
        <v>94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s="20" customFormat="1" ht="14.25">
      <c r="A7" s="16" t="s">
        <v>74</v>
      </c>
      <c r="B7" s="98" t="s">
        <v>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s="20" customFormat="1" ht="25.5">
      <c r="A8" s="17" t="s">
        <v>1</v>
      </c>
      <c r="B8" s="13" t="s">
        <v>6</v>
      </c>
      <c r="C8" s="13"/>
      <c r="D8" s="45"/>
      <c r="E8" s="45"/>
      <c r="F8" s="47"/>
      <c r="G8" s="47"/>
      <c r="H8" s="45"/>
      <c r="I8" s="45"/>
      <c r="J8" s="47"/>
      <c r="K8" s="47"/>
      <c r="L8" s="47"/>
      <c r="M8" s="47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23" s="20" customFormat="1" ht="25.5">
      <c r="A9" s="17" t="s">
        <v>2</v>
      </c>
      <c r="B9" s="47" t="s">
        <v>82</v>
      </c>
      <c r="C9" s="47"/>
      <c r="D9" s="45"/>
      <c r="E9" s="45"/>
      <c r="F9" s="47"/>
      <c r="G9" s="47"/>
      <c r="H9" s="45"/>
      <c r="I9" s="45"/>
      <c r="J9" s="47"/>
      <c r="K9" s="47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2.75">
      <c r="A11" s="84" t="s">
        <v>12</v>
      </c>
      <c r="B11" s="84" t="s">
        <v>40</v>
      </c>
      <c r="C11" s="84" t="s">
        <v>13</v>
      </c>
      <c r="D11" s="84" t="s">
        <v>77</v>
      </c>
      <c r="E11" s="84"/>
      <c r="F11" s="84"/>
      <c r="G11" s="84"/>
      <c r="H11" s="84" t="s">
        <v>78</v>
      </c>
      <c r="I11" s="84"/>
      <c r="J11" s="84"/>
      <c r="K11" s="84"/>
      <c r="L11" s="84" t="s">
        <v>14</v>
      </c>
      <c r="M11" s="84"/>
      <c r="N11" s="84"/>
      <c r="O11" s="84" t="s">
        <v>15</v>
      </c>
      <c r="P11" s="84"/>
      <c r="Q11" s="84"/>
      <c r="R11" s="84"/>
      <c r="S11" s="88" t="s">
        <v>39</v>
      </c>
      <c r="T11" s="85" t="s">
        <v>3</v>
      </c>
      <c r="U11" s="86"/>
      <c r="V11" s="87"/>
      <c r="W11" s="88" t="s">
        <v>16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2.75">
      <c r="A12" s="84"/>
      <c r="B12" s="84"/>
      <c r="C12" s="84"/>
      <c r="D12" s="84" t="s">
        <v>17</v>
      </c>
      <c r="E12" s="85" t="s">
        <v>10</v>
      </c>
      <c r="F12" s="86"/>
      <c r="G12" s="87"/>
      <c r="H12" s="84" t="s">
        <v>17</v>
      </c>
      <c r="I12" s="85" t="s">
        <v>10</v>
      </c>
      <c r="J12" s="86"/>
      <c r="K12" s="87"/>
      <c r="L12" s="84" t="s">
        <v>18</v>
      </c>
      <c r="M12" s="85" t="s">
        <v>10</v>
      </c>
      <c r="N12" s="86"/>
      <c r="O12" s="84" t="s">
        <v>18</v>
      </c>
      <c r="P12" s="85" t="s">
        <v>10</v>
      </c>
      <c r="Q12" s="86"/>
      <c r="R12" s="87"/>
      <c r="S12" s="89"/>
      <c r="T12" s="88" t="s">
        <v>52</v>
      </c>
      <c r="U12" s="84" t="s">
        <v>53</v>
      </c>
      <c r="V12" s="84" t="s">
        <v>54</v>
      </c>
      <c r="W12" s="8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2.75">
      <c r="A13" s="84"/>
      <c r="B13" s="84"/>
      <c r="C13" s="84"/>
      <c r="D13" s="84"/>
      <c r="E13" s="46" t="s">
        <v>52</v>
      </c>
      <c r="F13" s="46" t="s">
        <v>53</v>
      </c>
      <c r="G13" s="46" t="s">
        <v>54</v>
      </c>
      <c r="H13" s="84"/>
      <c r="I13" s="46" t="s">
        <v>52</v>
      </c>
      <c r="J13" s="46" t="s">
        <v>53</v>
      </c>
      <c r="K13" s="46" t="s">
        <v>54</v>
      </c>
      <c r="L13" s="84"/>
      <c r="M13" s="46" t="s">
        <v>52</v>
      </c>
      <c r="N13" s="46" t="s">
        <v>53</v>
      </c>
      <c r="O13" s="84"/>
      <c r="P13" s="46" t="s">
        <v>52</v>
      </c>
      <c r="Q13" s="46" t="s">
        <v>53</v>
      </c>
      <c r="R13" s="46" t="s">
        <v>54</v>
      </c>
      <c r="S13" s="90"/>
      <c r="T13" s="90"/>
      <c r="U13" s="84"/>
      <c r="V13" s="84"/>
      <c r="W13" s="9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2.75">
      <c r="A14" s="46" t="s">
        <v>4</v>
      </c>
      <c r="B14" s="46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24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38.25">
      <c r="A15" s="57" t="s">
        <v>47</v>
      </c>
      <c r="B15" s="51" t="s">
        <v>60</v>
      </c>
      <c r="C15" s="51"/>
      <c r="D15" s="63">
        <f aca="true" t="shared" si="0" ref="D15:R15">SUM(D16:D19)</f>
        <v>4439.4</v>
      </c>
      <c r="E15" s="63">
        <f t="shared" si="0"/>
        <v>0</v>
      </c>
      <c r="F15" s="63">
        <f t="shared" si="0"/>
        <v>3995.5</v>
      </c>
      <c r="G15" s="63">
        <f t="shared" si="0"/>
        <v>443.9</v>
      </c>
      <c r="H15" s="63">
        <f t="shared" si="0"/>
        <v>4439.4</v>
      </c>
      <c r="I15" s="63">
        <f t="shared" si="0"/>
        <v>0</v>
      </c>
      <c r="J15" s="63">
        <f t="shared" si="0"/>
        <v>3995.5</v>
      </c>
      <c r="K15" s="63">
        <f t="shared" si="0"/>
        <v>443.9</v>
      </c>
      <c r="L15" s="63">
        <f t="shared" si="0"/>
        <v>3995.5</v>
      </c>
      <c r="M15" s="63">
        <f t="shared" si="0"/>
        <v>0</v>
      </c>
      <c r="N15" s="63">
        <f t="shared" si="0"/>
        <v>3995.5</v>
      </c>
      <c r="O15" s="63">
        <f t="shared" si="0"/>
        <v>4439.4</v>
      </c>
      <c r="P15" s="63">
        <f t="shared" si="0"/>
        <v>0</v>
      </c>
      <c r="Q15" s="63">
        <f t="shared" si="0"/>
        <v>3995.5</v>
      </c>
      <c r="R15" s="63">
        <f t="shared" si="0"/>
        <v>443.9</v>
      </c>
      <c r="S15" s="63"/>
      <c r="T15" s="63">
        <f>SUM(T16:T19)</f>
        <v>0</v>
      </c>
      <c r="U15" s="63">
        <f>SUM(U16:U19)</f>
        <v>0</v>
      </c>
      <c r="V15" s="63">
        <f>SUM(V16:V19)</f>
        <v>0</v>
      </c>
      <c r="W15" s="51">
        <f>SUM(W16:W19)</f>
        <v>0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</row>
    <row r="16" spans="1:46" ht="51">
      <c r="A16" s="7"/>
      <c r="B16" s="46" t="s">
        <v>61</v>
      </c>
      <c r="C16" s="46" t="s">
        <v>79</v>
      </c>
      <c r="D16" s="76">
        <f>SUM(E16:G16)</f>
        <v>3689.4</v>
      </c>
      <c r="E16" s="76">
        <v>0</v>
      </c>
      <c r="F16" s="76">
        <v>3320.5</v>
      </c>
      <c r="G16" s="76">
        <v>368.9</v>
      </c>
      <c r="H16" s="76">
        <f>SUM(I16:K16)</f>
        <v>3689.4</v>
      </c>
      <c r="I16" s="76">
        <v>0</v>
      </c>
      <c r="J16" s="76">
        <v>3320.5</v>
      </c>
      <c r="K16" s="76">
        <v>368.9</v>
      </c>
      <c r="L16" s="76">
        <f>SUM(M16:N16)</f>
        <v>3320.5</v>
      </c>
      <c r="M16" s="76">
        <v>0</v>
      </c>
      <c r="N16" s="76">
        <v>3320.5</v>
      </c>
      <c r="O16" s="76">
        <f>SUM(P16:R16)</f>
        <v>3689.4</v>
      </c>
      <c r="P16" s="76">
        <v>0</v>
      </c>
      <c r="Q16" s="76">
        <v>3320.5</v>
      </c>
      <c r="R16" s="76">
        <v>368.9</v>
      </c>
      <c r="S16" s="76" t="s">
        <v>87</v>
      </c>
      <c r="T16" s="76">
        <f aca="true" t="shared" si="1" ref="T16:U19">M16-P16</f>
        <v>0</v>
      </c>
      <c r="U16" s="76">
        <f t="shared" si="1"/>
        <v>0</v>
      </c>
      <c r="V16" s="76">
        <f>K16-R16</f>
        <v>0</v>
      </c>
      <c r="W16" s="43"/>
      <c r="X16" s="80">
        <f>K16-R16</f>
        <v>0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63.75" hidden="1">
      <c r="A17" s="7"/>
      <c r="B17" s="46" t="s">
        <v>73</v>
      </c>
      <c r="C17" s="46" t="s">
        <v>64</v>
      </c>
      <c r="D17" s="76">
        <f>SUM(E17:G17)</f>
        <v>0</v>
      </c>
      <c r="E17" s="76"/>
      <c r="F17" s="76"/>
      <c r="G17" s="76"/>
      <c r="H17" s="76">
        <f>SUM(I17:K17)</f>
        <v>0</v>
      </c>
      <c r="I17" s="76"/>
      <c r="J17" s="76"/>
      <c r="K17" s="76"/>
      <c r="L17" s="76">
        <f>SUM(M17:N17)</f>
        <v>0</v>
      </c>
      <c r="M17" s="76"/>
      <c r="N17" s="76"/>
      <c r="O17" s="76">
        <f>SUM(P17:R17)</f>
        <v>0</v>
      </c>
      <c r="P17" s="76"/>
      <c r="Q17" s="76"/>
      <c r="R17" s="76"/>
      <c r="S17" s="76"/>
      <c r="T17" s="76">
        <f t="shared" si="1"/>
        <v>0</v>
      </c>
      <c r="U17" s="76">
        <f t="shared" si="1"/>
        <v>0</v>
      </c>
      <c r="V17" s="76">
        <f>K17-R17</f>
        <v>0</v>
      </c>
      <c r="W17" s="4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89.25">
      <c r="A18" s="7"/>
      <c r="B18" s="46" t="s">
        <v>63</v>
      </c>
      <c r="C18" s="46" t="s">
        <v>80</v>
      </c>
      <c r="D18" s="76">
        <f>SUM(E18:G18)</f>
        <v>400</v>
      </c>
      <c r="E18" s="76">
        <v>0</v>
      </c>
      <c r="F18" s="76">
        <v>360</v>
      </c>
      <c r="G18" s="76">
        <v>40</v>
      </c>
      <c r="H18" s="76">
        <f>SUM(I18:K18)</f>
        <v>400</v>
      </c>
      <c r="I18" s="76">
        <v>0</v>
      </c>
      <c r="J18" s="76">
        <v>360</v>
      </c>
      <c r="K18" s="76">
        <v>40</v>
      </c>
      <c r="L18" s="76">
        <f>SUM(M18:N18)</f>
        <v>360</v>
      </c>
      <c r="M18" s="76">
        <v>0</v>
      </c>
      <c r="N18" s="76">
        <v>360</v>
      </c>
      <c r="O18" s="76">
        <f>SUM(P18:R18)</f>
        <v>400</v>
      </c>
      <c r="P18" s="76">
        <v>0</v>
      </c>
      <c r="Q18" s="76">
        <v>360</v>
      </c>
      <c r="R18" s="76">
        <v>40</v>
      </c>
      <c r="S18" s="76" t="s">
        <v>88</v>
      </c>
      <c r="T18" s="76">
        <f t="shared" si="1"/>
        <v>0</v>
      </c>
      <c r="U18" s="76">
        <f t="shared" si="1"/>
        <v>0</v>
      </c>
      <c r="V18" s="76">
        <f>K18-R18</f>
        <v>0</v>
      </c>
      <c r="W18" s="43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14.75">
      <c r="A19" s="7"/>
      <c r="B19" s="46" t="s">
        <v>84</v>
      </c>
      <c r="C19" s="46"/>
      <c r="D19" s="76">
        <f>SUM(E19:G19)</f>
        <v>350</v>
      </c>
      <c r="E19" s="76">
        <v>0</v>
      </c>
      <c r="F19" s="76">
        <v>315</v>
      </c>
      <c r="G19" s="76">
        <v>35</v>
      </c>
      <c r="H19" s="76">
        <f>SUM(I19:K19)</f>
        <v>350</v>
      </c>
      <c r="I19" s="76">
        <v>0</v>
      </c>
      <c r="J19" s="76">
        <v>315</v>
      </c>
      <c r="K19" s="76">
        <v>35</v>
      </c>
      <c r="L19" s="76">
        <f>SUM(M19:N19)</f>
        <v>315</v>
      </c>
      <c r="M19" s="76">
        <v>0</v>
      </c>
      <c r="N19" s="76">
        <v>315</v>
      </c>
      <c r="O19" s="76">
        <f>SUM(P19:R19)</f>
        <v>350</v>
      </c>
      <c r="P19" s="76">
        <v>0</v>
      </c>
      <c r="Q19" s="76">
        <v>315</v>
      </c>
      <c r="R19" s="76">
        <v>35</v>
      </c>
      <c r="S19" s="76" t="s">
        <v>96</v>
      </c>
      <c r="T19" s="76">
        <f t="shared" si="1"/>
        <v>0</v>
      </c>
      <c r="U19" s="76">
        <f t="shared" si="1"/>
        <v>0</v>
      </c>
      <c r="V19" s="76">
        <f>K19-R19</f>
        <v>0</v>
      </c>
      <c r="W19" s="76">
        <v>0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5" customFormat="1" ht="12.75">
      <c r="A20" s="33" t="s">
        <v>7</v>
      </c>
      <c r="B20" s="56"/>
      <c r="C20" s="56"/>
      <c r="D20" s="63">
        <f aca="true" t="shared" si="2" ref="D20:R20">SUM(D16:D19)</f>
        <v>4439.4</v>
      </c>
      <c r="E20" s="63">
        <f t="shared" si="2"/>
        <v>0</v>
      </c>
      <c r="F20" s="63">
        <f t="shared" si="2"/>
        <v>3995.5</v>
      </c>
      <c r="G20" s="63">
        <f t="shared" si="2"/>
        <v>443.9</v>
      </c>
      <c r="H20" s="63">
        <f t="shared" si="2"/>
        <v>4439.4</v>
      </c>
      <c r="I20" s="63">
        <f t="shared" si="2"/>
        <v>0</v>
      </c>
      <c r="J20" s="63">
        <f t="shared" si="2"/>
        <v>3995.5</v>
      </c>
      <c r="K20" s="63">
        <f t="shared" si="2"/>
        <v>443.9</v>
      </c>
      <c r="L20" s="63">
        <f t="shared" si="2"/>
        <v>3995.5</v>
      </c>
      <c r="M20" s="63">
        <f t="shared" si="2"/>
        <v>0</v>
      </c>
      <c r="N20" s="63">
        <f t="shared" si="2"/>
        <v>3995.5</v>
      </c>
      <c r="O20" s="63">
        <f t="shared" si="2"/>
        <v>4439.4</v>
      </c>
      <c r="P20" s="63">
        <f t="shared" si="2"/>
        <v>0</v>
      </c>
      <c r="Q20" s="63">
        <f t="shared" si="2"/>
        <v>3995.5</v>
      </c>
      <c r="R20" s="63">
        <f t="shared" si="2"/>
        <v>443.9</v>
      </c>
      <c r="S20" s="63"/>
      <c r="T20" s="63">
        <f>SUM(T16:T19)</f>
        <v>0</v>
      </c>
      <c r="U20" s="63">
        <f>SUM(U16:U19)</f>
        <v>0</v>
      </c>
      <c r="V20" s="63">
        <f>SUM(V16:V19)</f>
        <v>0</v>
      </c>
      <c r="W20" s="51">
        <f>SUM(W16:W19)</f>
        <v>0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</row>
    <row r="21" spans="1:46" ht="12.75">
      <c r="A21" s="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2.75">
      <c r="A22" s="97" t="s">
        <v>22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2.75">
      <c r="A23" s="97" t="s">
        <v>23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2.75">
      <c r="A24" s="48"/>
      <c r="B24" s="25"/>
      <c r="C24" s="2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23" s="9" customFormat="1" ht="12.75">
      <c r="A25" s="26"/>
      <c r="B25" s="26"/>
      <c r="C25" s="26"/>
      <c r="D25" s="26"/>
      <c r="E25" s="26"/>
      <c r="F25" s="26"/>
      <c r="G25" s="26"/>
      <c r="H25" s="27"/>
      <c r="I25" s="27"/>
      <c r="J25" s="27"/>
      <c r="K25" s="27"/>
      <c r="L25" s="26"/>
      <c r="M25" s="26"/>
      <c r="N25" s="26"/>
      <c r="O25" s="26"/>
      <c r="P25" s="26"/>
      <c r="Q25" s="26"/>
      <c r="R25" s="26"/>
      <c r="S25" s="26"/>
      <c r="T25" s="8" t="s">
        <v>76</v>
      </c>
      <c r="U25" s="26"/>
      <c r="V25" s="26"/>
      <c r="W25" s="26"/>
    </row>
    <row r="26" spans="1:23" s="9" customFormat="1" ht="12.75">
      <c r="A26" s="48"/>
      <c r="B26" s="8"/>
      <c r="C26" s="8"/>
      <c r="D26" s="8"/>
      <c r="E26" s="8"/>
      <c r="F26" s="8" t="s">
        <v>89</v>
      </c>
      <c r="G26" s="8"/>
      <c r="H26" s="12"/>
      <c r="I26" s="12"/>
      <c r="J26" s="12"/>
      <c r="K26" s="12"/>
      <c r="L26" s="48"/>
      <c r="M26" s="48"/>
      <c r="N26" s="4"/>
      <c r="O26" s="48"/>
      <c r="P26" s="48"/>
      <c r="Q26" s="8"/>
      <c r="R26" s="8"/>
      <c r="S26" s="8"/>
      <c r="T26" s="8"/>
      <c r="U26" s="8"/>
      <c r="W26" s="8"/>
    </row>
    <row r="27" spans="1:23" s="9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2"/>
      <c r="R27" s="2"/>
      <c r="S27" s="2"/>
      <c r="T27" s="2"/>
      <c r="U27" s="2"/>
      <c r="V27" s="2"/>
      <c r="W27" s="48"/>
    </row>
    <row r="28" spans="1:23" s="9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26"/>
      <c r="M28" s="26"/>
      <c r="N28" s="26"/>
      <c r="O28" s="26"/>
      <c r="P28" s="26"/>
      <c r="Q28" s="26"/>
      <c r="R28" s="26"/>
      <c r="S28" s="26"/>
      <c r="T28" s="27"/>
      <c r="U28" s="2"/>
      <c r="V28" s="2"/>
      <c r="W28" s="48"/>
    </row>
    <row r="29" spans="1:23" s="9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8"/>
      <c r="P29" s="8"/>
      <c r="Q29" s="8"/>
      <c r="R29" s="8" t="s">
        <v>44</v>
      </c>
      <c r="S29" s="8"/>
      <c r="T29" s="4"/>
      <c r="U29" s="2"/>
      <c r="V29" s="2"/>
      <c r="W29" s="48"/>
    </row>
    <row r="30" spans="1:23" s="9" customFormat="1" ht="12.75">
      <c r="A30" s="48"/>
      <c r="B30" s="48"/>
      <c r="C30" s="48"/>
      <c r="D30" s="48"/>
      <c r="E30" s="48"/>
      <c r="F30" s="48"/>
      <c r="G30" s="2"/>
      <c r="H30" s="48"/>
      <c r="I30" s="48"/>
      <c r="J30" s="4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8"/>
    </row>
    <row r="31" spans="1:23" s="11" customFormat="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/>
      <c r="P31" s="26"/>
      <c r="Q31" s="26"/>
      <c r="R31" s="26"/>
      <c r="S31" s="26"/>
      <c r="T31" s="26"/>
      <c r="U31" s="26"/>
      <c r="V31" s="26"/>
      <c r="W31" s="26"/>
    </row>
    <row r="32" spans="1:23" s="11" customFormat="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/>
      <c r="P32" s="26"/>
      <c r="Q32" s="26"/>
      <c r="R32" s="26"/>
      <c r="S32" s="26"/>
      <c r="T32" s="26"/>
      <c r="U32" s="26"/>
      <c r="V32" s="26"/>
      <c r="W32" s="26"/>
    </row>
    <row r="33" spans="1:46" ht="12.75">
      <c r="A33" s="48"/>
      <c r="B33" s="29"/>
      <c r="C33" s="29" t="s">
        <v>45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 t="s">
        <v>58</v>
      </c>
      <c r="Q33" s="48"/>
      <c r="R33" s="48"/>
      <c r="S33" s="48"/>
      <c r="T33" s="48"/>
      <c r="U33" s="48"/>
      <c r="V33" s="48" t="s">
        <v>49</v>
      </c>
      <c r="W33" s="4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ht="12.75">
      <c r="B34" s="21"/>
      <c r="C34" s="2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ht="12.75">
      <c r="B35" s="21"/>
      <c r="C35" s="2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ht="12.75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2.75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ht="12.75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ht="12.75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ht="12.75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ht="12.75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ht="12.75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ht="12.75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ht="12.75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ht="12.75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ht="12.75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ht="12.75">
      <c r="B47" s="22"/>
      <c r="C47" s="2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ht="12.75">
      <c r="B48" s="22"/>
      <c r="C48" s="2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2.75">
      <c r="B49" s="22"/>
      <c r="C49" s="2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:4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:4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2:4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173" ht="12.75"/>
    <row r="174" ht="12.75"/>
    <row r="175" ht="12.75"/>
  </sheetData>
  <sheetProtection/>
  <mergeCells count="29">
    <mergeCell ref="S1:W1"/>
    <mergeCell ref="S11:S13"/>
    <mergeCell ref="T11:V11"/>
    <mergeCell ref="W11:W13"/>
    <mergeCell ref="D12:D13"/>
    <mergeCell ref="E12:G12"/>
    <mergeCell ref="H12:H13"/>
    <mergeCell ref="I12:K12"/>
    <mergeCell ref="L12:L13"/>
    <mergeCell ref="M12:N12"/>
    <mergeCell ref="A23:W23"/>
    <mergeCell ref="O12:O13"/>
    <mergeCell ref="P12:R12"/>
    <mergeCell ref="T12:T13"/>
    <mergeCell ref="U12:U13"/>
    <mergeCell ref="V12:V13"/>
    <mergeCell ref="A22:W22"/>
    <mergeCell ref="A11:A13"/>
    <mergeCell ref="B11:B13"/>
    <mergeCell ref="C11:C13"/>
    <mergeCell ref="D11:G11"/>
    <mergeCell ref="H11:K11"/>
    <mergeCell ref="L11:N11"/>
    <mergeCell ref="B7:W7"/>
    <mergeCell ref="A3:W3"/>
    <mergeCell ref="A4:W4"/>
    <mergeCell ref="A5:W5"/>
    <mergeCell ref="A6:W6"/>
    <mergeCell ref="O11:R11"/>
  </mergeCells>
  <printOptions/>
  <pageMargins left="0.21" right="0.19" top="0.7480314960629921" bottom="0.7480314960629921" header="0.31496062992125984" footer="0.31496062992125984"/>
  <pageSetup fitToHeight="1" fitToWidth="1" orientation="landscape" paperSize="9" scale="5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4"/>
  <sheetViews>
    <sheetView view="pageBreakPreview" zoomScale="90" zoomScaleSheetLayoutView="90" zoomScalePageLayoutView="0" workbookViewId="0" topLeftCell="A1">
      <selection activeCell="S16" sqref="S16"/>
    </sheetView>
  </sheetViews>
  <sheetFormatPr defaultColWidth="9.140625" defaultRowHeight="15"/>
  <cols>
    <col min="1" max="1" width="13.140625" style="1" customWidth="1"/>
    <col min="2" max="2" width="30.00390625" style="1" customWidth="1"/>
    <col min="3" max="3" width="11.421875" style="1" customWidth="1"/>
    <col min="4" max="18" width="9.140625" style="1" customWidth="1"/>
    <col min="19" max="19" width="12.00390625" style="1" customWidth="1"/>
    <col min="20" max="22" width="9.140625" style="1" customWidth="1"/>
    <col min="23" max="23" width="13.28125" style="1" customWidth="1"/>
    <col min="24" max="16384" width="9.140625" style="1" customWidth="1"/>
  </cols>
  <sheetData>
    <row r="1" spans="1:23" ht="57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"/>
      <c r="S1" s="95" t="s">
        <v>83</v>
      </c>
      <c r="T1" s="96"/>
      <c r="U1" s="96"/>
      <c r="V1" s="96"/>
      <c r="W1" s="96"/>
    </row>
    <row r="2" spans="1:46" ht="12.75">
      <c r="A2" s="48"/>
      <c r="B2" s="42"/>
      <c r="C2" s="42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5"/>
      <c r="S2" s="15"/>
      <c r="T2" s="15"/>
      <c r="U2" s="23"/>
      <c r="V2" s="48"/>
      <c r="W2" s="34" t="s">
        <v>25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2.75">
      <c r="A4" s="92" t="s">
        <v>24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>
      <c r="A5" s="99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23" s="20" customFormat="1" ht="14.25">
      <c r="A6" s="94" t="s">
        <v>94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s="20" customFormat="1" ht="51">
      <c r="A7" s="16" t="s">
        <v>5</v>
      </c>
      <c r="B7" s="98" t="s">
        <v>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s="20" customFormat="1" ht="25.5">
      <c r="A8" s="17" t="s">
        <v>1</v>
      </c>
      <c r="B8" s="13" t="s">
        <v>6</v>
      </c>
      <c r="C8" s="13"/>
      <c r="D8" s="45"/>
      <c r="E8" s="45"/>
      <c r="F8" s="47"/>
      <c r="G8" s="47"/>
      <c r="H8" s="45"/>
      <c r="I8" s="45"/>
      <c r="J8" s="47"/>
      <c r="K8" s="47"/>
      <c r="L8" s="47"/>
      <c r="M8" s="47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23" s="20" customFormat="1" ht="25.5">
      <c r="A9" s="17" t="s">
        <v>2</v>
      </c>
      <c r="B9" s="47" t="s">
        <v>82</v>
      </c>
      <c r="C9" s="47"/>
      <c r="D9" s="45"/>
      <c r="E9" s="45"/>
      <c r="F9" s="47"/>
      <c r="G9" s="47"/>
      <c r="H9" s="45"/>
      <c r="I9" s="45"/>
      <c r="J9" s="47"/>
      <c r="K9" s="47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2.75">
      <c r="A11" s="84" t="s">
        <v>12</v>
      </c>
      <c r="B11" s="84" t="s">
        <v>40</v>
      </c>
      <c r="C11" s="84" t="s">
        <v>13</v>
      </c>
      <c r="D11" s="84" t="s">
        <v>77</v>
      </c>
      <c r="E11" s="84"/>
      <c r="F11" s="84"/>
      <c r="G11" s="84"/>
      <c r="H11" s="84" t="s">
        <v>78</v>
      </c>
      <c r="I11" s="84"/>
      <c r="J11" s="84"/>
      <c r="K11" s="84"/>
      <c r="L11" s="84" t="s">
        <v>14</v>
      </c>
      <c r="M11" s="84"/>
      <c r="N11" s="84"/>
      <c r="O11" s="84" t="s">
        <v>15</v>
      </c>
      <c r="P11" s="84"/>
      <c r="Q11" s="84"/>
      <c r="R11" s="84"/>
      <c r="S11" s="88" t="s">
        <v>39</v>
      </c>
      <c r="T11" s="85" t="s">
        <v>3</v>
      </c>
      <c r="U11" s="86"/>
      <c r="V11" s="87"/>
      <c r="W11" s="88" t="s">
        <v>16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2.75">
      <c r="A12" s="84"/>
      <c r="B12" s="84"/>
      <c r="C12" s="84"/>
      <c r="D12" s="84" t="s">
        <v>17</v>
      </c>
      <c r="E12" s="85" t="s">
        <v>10</v>
      </c>
      <c r="F12" s="86"/>
      <c r="G12" s="87"/>
      <c r="H12" s="84" t="s">
        <v>17</v>
      </c>
      <c r="I12" s="85" t="s">
        <v>10</v>
      </c>
      <c r="J12" s="86"/>
      <c r="K12" s="87"/>
      <c r="L12" s="84" t="s">
        <v>18</v>
      </c>
      <c r="M12" s="85" t="s">
        <v>10</v>
      </c>
      <c r="N12" s="86"/>
      <c r="O12" s="84" t="s">
        <v>18</v>
      </c>
      <c r="P12" s="85" t="s">
        <v>10</v>
      </c>
      <c r="Q12" s="86"/>
      <c r="R12" s="87"/>
      <c r="S12" s="89"/>
      <c r="T12" s="88" t="s">
        <v>19</v>
      </c>
      <c r="U12" s="84" t="s">
        <v>20</v>
      </c>
      <c r="V12" s="84" t="s">
        <v>21</v>
      </c>
      <c r="W12" s="8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38.25">
      <c r="A13" s="84"/>
      <c r="B13" s="84"/>
      <c r="C13" s="84"/>
      <c r="D13" s="84"/>
      <c r="E13" s="46" t="s">
        <v>19</v>
      </c>
      <c r="F13" s="46" t="s">
        <v>20</v>
      </c>
      <c r="G13" s="46" t="s">
        <v>21</v>
      </c>
      <c r="H13" s="84"/>
      <c r="I13" s="46" t="s">
        <v>19</v>
      </c>
      <c r="J13" s="46" t="s">
        <v>20</v>
      </c>
      <c r="K13" s="46" t="s">
        <v>21</v>
      </c>
      <c r="L13" s="84"/>
      <c r="M13" s="46" t="s">
        <v>19</v>
      </c>
      <c r="N13" s="46" t="s">
        <v>20</v>
      </c>
      <c r="O13" s="84"/>
      <c r="P13" s="46" t="s">
        <v>19</v>
      </c>
      <c r="Q13" s="46" t="s">
        <v>20</v>
      </c>
      <c r="R13" s="46" t="s">
        <v>21</v>
      </c>
      <c r="S13" s="90"/>
      <c r="T13" s="90"/>
      <c r="U13" s="84"/>
      <c r="V13" s="84"/>
      <c r="W13" s="9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2.75">
      <c r="A14" s="46" t="s">
        <v>4</v>
      </c>
      <c r="B14" s="46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24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51">
      <c r="A15" s="100" t="s">
        <v>47</v>
      </c>
      <c r="B15" s="51" t="s">
        <v>66</v>
      </c>
      <c r="C15" s="51"/>
      <c r="D15" s="63">
        <f>D17</f>
        <v>688.6</v>
      </c>
      <c r="E15" s="63">
        <f aca="true" t="shared" si="0" ref="E15:V15">E17</f>
        <v>0</v>
      </c>
      <c r="F15" s="63">
        <f t="shared" si="0"/>
        <v>619.7</v>
      </c>
      <c r="G15" s="63">
        <f t="shared" si="0"/>
        <v>68.9</v>
      </c>
      <c r="H15" s="63">
        <f t="shared" si="0"/>
        <v>688.6</v>
      </c>
      <c r="I15" s="63">
        <f t="shared" si="0"/>
        <v>0</v>
      </c>
      <c r="J15" s="63">
        <f t="shared" si="0"/>
        <v>619.7</v>
      </c>
      <c r="K15" s="63">
        <f t="shared" si="0"/>
        <v>68.9</v>
      </c>
      <c r="L15" s="63">
        <f t="shared" si="0"/>
        <v>619.7</v>
      </c>
      <c r="M15" s="63">
        <f t="shared" si="0"/>
        <v>0</v>
      </c>
      <c r="N15" s="63">
        <f t="shared" si="0"/>
        <v>619.7</v>
      </c>
      <c r="O15" s="63">
        <f t="shared" si="0"/>
        <v>688.6</v>
      </c>
      <c r="P15" s="63">
        <f t="shared" si="0"/>
        <v>0</v>
      </c>
      <c r="Q15" s="63">
        <v>619.7</v>
      </c>
      <c r="R15" s="63">
        <v>68.9</v>
      </c>
      <c r="S15" s="63"/>
      <c r="T15" s="63">
        <f t="shared" si="0"/>
        <v>0</v>
      </c>
      <c r="U15" s="63">
        <f t="shared" si="0"/>
        <v>0</v>
      </c>
      <c r="V15" s="63">
        <f t="shared" si="0"/>
        <v>0</v>
      </c>
      <c r="W15" s="58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</row>
    <row r="16" spans="1:46" ht="51">
      <c r="A16" s="101"/>
      <c r="B16" s="46" t="s">
        <v>61</v>
      </c>
      <c r="C16" s="46" t="s">
        <v>62</v>
      </c>
      <c r="D16" s="76">
        <f>SUM(E16:G16)</f>
        <v>688.6</v>
      </c>
      <c r="E16" s="76">
        <v>0</v>
      </c>
      <c r="F16" s="76">
        <v>619.7</v>
      </c>
      <c r="G16" s="76">
        <v>68.9</v>
      </c>
      <c r="H16" s="76">
        <f>SUM(I16:K16)</f>
        <v>688.6</v>
      </c>
      <c r="I16" s="76">
        <v>0</v>
      </c>
      <c r="J16" s="76">
        <v>619.7</v>
      </c>
      <c r="K16" s="76">
        <v>68.9</v>
      </c>
      <c r="L16" s="76">
        <f>SUM(M16:N16)</f>
        <v>619.7</v>
      </c>
      <c r="M16" s="76">
        <v>0</v>
      </c>
      <c r="N16" s="76">
        <v>619.7</v>
      </c>
      <c r="O16" s="76">
        <f>SUM(P16:R16)</f>
        <v>688.6</v>
      </c>
      <c r="P16" s="76">
        <v>0</v>
      </c>
      <c r="Q16" s="76">
        <v>619.7</v>
      </c>
      <c r="R16" s="76">
        <v>68.9</v>
      </c>
      <c r="S16" s="76" t="s">
        <v>90</v>
      </c>
      <c r="T16" s="76">
        <f>M16-P16</f>
        <v>0</v>
      </c>
      <c r="U16" s="76">
        <f>N16-Q16</f>
        <v>0</v>
      </c>
      <c r="V16" s="76">
        <f>G16-R16</f>
        <v>0</v>
      </c>
      <c r="W16" s="4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2.75">
      <c r="A17" s="32" t="s">
        <v>7</v>
      </c>
      <c r="B17" s="41"/>
      <c r="C17" s="41"/>
      <c r="D17" s="63">
        <f aca="true" t="shared" si="1" ref="D17:R17">SUM(D16:D16)</f>
        <v>688.6</v>
      </c>
      <c r="E17" s="63">
        <f t="shared" si="1"/>
        <v>0</v>
      </c>
      <c r="F17" s="63">
        <f t="shared" si="1"/>
        <v>619.7</v>
      </c>
      <c r="G17" s="63">
        <f t="shared" si="1"/>
        <v>68.9</v>
      </c>
      <c r="H17" s="63">
        <f t="shared" si="1"/>
        <v>688.6</v>
      </c>
      <c r="I17" s="63">
        <f t="shared" si="1"/>
        <v>0</v>
      </c>
      <c r="J17" s="63">
        <f t="shared" si="1"/>
        <v>619.7</v>
      </c>
      <c r="K17" s="63">
        <f t="shared" si="1"/>
        <v>68.9</v>
      </c>
      <c r="L17" s="63">
        <f t="shared" si="1"/>
        <v>619.7</v>
      </c>
      <c r="M17" s="63">
        <f t="shared" si="1"/>
        <v>0</v>
      </c>
      <c r="N17" s="63">
        <f t="shared" si="1"/>
        <v>619.7</v>
      </c>
      <c r="O17" s="63">
        <f t="shared" si="1"/>
        <v>688.6</v>
      </c>
      <c r="P17" s="63">
        <f t="shared" si="1"/>
        <v>0</v>
      </c>
      <c r="Q17" s="63">
        <f t="shared" si="1"/>
        <v>619.7</v>
      </c>
      <c r="R17" s="63">
        <f t="shared" si="1"/>
        <v>68.9</v>
      </c>
      <c r="S17" s="63"/>
      <c r="T17" s="63">
        <f>SUM(T16:T16)</f>
        <v>0</v>
      </c>
      <c r="U17" s="63">
        <f>SUM(U16:U16)</f>
        <v>0</v>
      </c>
      <c r="V17" s="63">
        <f>SUM(V16:V16)</f>
        <v>0</v>
      </c>
      <c r="W17" s="5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2.75">
      <c r="A18" s="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2.75">
      <c r="A19" s="97" t="s">
        <v>22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2.75">
      <c r="A20" s="97" t="s">
        <v>23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2.75">
      <c r="A21" s="48"/>
      <c r="B21" s="25"/>
      <c r="C21" s="2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23" s="9" customFormat="1" ht="15">
      <c r="A22" s="26"/>
      <c r="B22" s="26"/>
      <c r="C22" s="26"/>
      <c r="D22" s="26"/>
      <c r="E22" s="26"/>
      <c r="G22" s="26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67" t="s">
        <v>76</v>
      </c>
      <c r="V22" s="26"/>
      <c r="W22" s="26"/>
    </row>
    <row r="23" spans="1:23" s="9" customFormat="1" ht="12.75">
      <c r="A23" s="48"/>
      <c r="B23" s="8"/>
      <c r="C23" s="8"/>
      <c r="D23" s="8"/>
      <c r="E23" s="8"/>
      <c r="F23" s="26" t="s">
        <v>89</v>
      </c>
      <c r="G23" s="8"/>
      <c r="H23" s="12"/>
      <c r="I23" s="12"/>
      <c r="J23" s="12"/>
      <c r="K23" s="12"/>
      <c r="L23" s="48"/>
      <c r="M23" s="48"/>
      <c r="N23" s="4"/>
      <c r="O23" s="48"/>
      <c r="P23" s="48"/>
      <c r="Q23" s="8"/>
      <c r="R23" s="8"/>
      <c r="T23" s="8"/>
      <c r="W23" s="8"/>
    </row>
    <row r="24" spans="1:23" s="9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/>
      <c r="R24" s="2"/>
      <c r="S24" s="2"/>
      <c r="T24" s="2"/>
      <c r="U24" s="2"/>
      <c r="V24" s="2"/>
      <c r="W24" s="48"/>
    </row>
    <row r="25" spans="1:23" s="9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26"/>
      <c r="M25" s="26"/>
      <c r="N25" s="26"/>
      <c r="O25" s="26"/>
      <c r="P25" s="26"/>
      <c r="Q25" s="26"/>
      <c r="R25" s="26"/>
      <c r="S25" s="26"/>
      <c r="T25" s="27"/>
      <c r="U25" s="2"/>
      <c r="V25" s="2"/>
      <c r="W25" s="48"/>
    </row>
    <row r="26" spans="1:23" s="9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8"/>
      <c r="Q26" s="8"/>
      <c r="S26" s="8"/>
      <c r="T26" s="8" t="s">
        <v>44</v>
      </c>
      <c r="U26" s="2"/>
      <c r="V26" s="2"/>
      <c r="W26" s="48"/>
    </row>
    <row r="27" spans="1:23" s="9" customFormat="1" ht="12.75">
      <c r="A27" s="48"/>
      <c r="B27" s="48"/>
      <c r="C27" s="48"/>
      <c r="D27" s="48"/>
      <c r="E27" s="48"/>
      <c r="F27" s="48"/>
      <c r="G27" s="2"/>
      <c r="H27" s="48"/>
      <c r="I27" s="48"/>
      <c r="J27" s="4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8"/>
    </row>
    <row r="28" spans="1:23" s="11" customFormat="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11" customFormat="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6"/>
      <c r="Q29" s="26"/>
      <c r="R29" s="26"/>
      <c r="S29" s="26"/>
      <c r="T29" s="26"/>
      <c r="U29" s="26"/>
      <c r="V29" s="26"/>
      <c r="W29" s="26"/>
    </row>
    <row r="30" spans="1:46" ht="12.75">
      <c r="A30" s="48"/>
      <c r="B30" s="29"/>
      <c r="C30" s="29" t="s">
        <v>45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 t="s">
        <v>58</v>
      </c>
      <c r="Q30" s="48"/>
      <c r="R30" s="48"/>
      <c r="S30" s="48"/>
      <c r="T30" s="48"/>
      <c r="U30" s="48"/>
      <c r="V30" s="48" t="s">
        <v>49</v>
      </c>
      <c r="W30" s="4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2:46" ht="12.75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ht="12.75">
      <c r="B32" s="21"/>
      <c r="C32" s="2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ht="12.75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ht="12.75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ht="12.75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ht="12.75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2.75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ht="12.75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ht="12.75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ht="12.75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ht="12.75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ht="12.75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ht="12.75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ht="12.75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ht="12.75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ht="12.75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</sheetData>
  <sheetProtection/>
  <mergeCells count="30">
    <mergeCell ref="V12:V13"/>
    <mergeCell ref="A15:A16"/>
    <mergeCell ref="A11:A13"/>
    <mergeCell ref="B11:B13"/>
    <mergeCell ref="H12:H13"/>
    <mergeCell ref="I12:K12"/>
    <mergeCell ref="L12:L13"/>
    <mergeCell ref="M12:N12"/>
    <mergeCell ref="D12:D13"/>
    <mergeCell ref="D11:G11"/>
    <mergeCell ref="S1:W1"/>
    <mergeCell ref="A20:W20"/>
    <mergeCell ref="O12:O13"/>
    <mergeCell ref="P12:R12"/>
    <mergeCell ref="T12:T13"/>
    <mergeCell ref="U12:U13"/>
    <mergeCell ref="A19:W19"/>
    <mergeCell ref="S11:S13"/>
    <mergeCell ref="T11:V11"/>
    <mergeCell ref="W11:W13"/>
    <mergeCell ref="H11:K11"/>
    <mergeCell ref="L11:N11"/>
    <mergeCell ref="C11:C13"/>
    <mergeCell ref="E12:G12"/>
    <mergeCell ref="B7:W7"/>
    <mergeCell ref="A3:W3"/>
    <mergeCell ref="A4:W4"/>
    <mergeCell ref="A5:W5"/>
    <mergeCell ref="A6:W6"/>
    <mergeCell ref="O11:R11"/>
  </mergeCells>
  <printOptions/>
  <pageMargins left="0.27" right="0.23" top="0.7480314960629921" bottom="0.7480314960629921" header="0.31496062992125984" footer="0.31496062992125984"/>
  <pageSetup fitToHeight="1" fitToWidth="1" orientation="landscape" paperSize="9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3"/>
  <sheetViews>
    <sheetView view="pageBreakPreview" zoomScale="60" zoomScalePageLayoutView="0" workbookViewId="0" topLeftCell="A7">
      <selection activeCell="A7" sqref="A7"/>
    </sheetView>
  </sheetViews>
  <sheetFormatPr defaultColWidth="9.140625" defaultRowHeight="15"/>
  <cols>
    <col min="1" max="1" width="13.28125" style="1" customWidth="1"/>
    <col min="2" max="2" width="14.57421875" style="1" customWidth="1"/>
    <col min="3" max="4" width="9.140625" style="1" customWidth="1"/>
    <col min="5" max="5" width="6.421875" style="1" customWidth="1"/>
    <col min="6" max="6" width="7.421875" style="1" customWidth="1"/>
    <col min="7" max="7" width="8.00390625" style="1" customWidth="1"/>
    <col min="8" max="8" width="9.140625" style="1" customWidth="1"/>
    <col min="9" max="9" width="7.140625" style="1" customWidth="1"/>
    <col min="10" max="10" width="7.28125" style="1" customWidth="1"/>
    <col min="11" max="11" width="7.421875" style="1" customWidth="1"/>
    <col min="12" max="12" width="12.8515625" style="1" customWidth="1"/>
    <col min="13" max="13" width="7.57421875" style="1" customWidth="1"/>
    <col min="14" max="15" width="9.140625" style="1" customWidth="1"/>
    <col min="16" max="16" width="6.8515625" style="1" customWidth="1"/>
    <col min="17" max="17" width="7.00390625" style="1" customWidth="1"/>
    <col min="18" max="18" width="6.421875" style="1" customWidth="1"/>
    <col min="19" max="19" width="15.7109375" style="1" customWidth="1"/>
    <col min="20" max="20" width="6.140625" style="1" customWidth="1"/>
    <col min="21" max="21" width="5.140625" style="1" customWidth="1"/>
    <col min="22" max="22" width="8.00390625" style="1" customWidth="1"/>
    <col min="23" max="23" width="10.8515625" style="1" customWidth="1"/>
    <col min="24" max="16384" width="9.140625" style="1" customWidth="1"/>
  </cols>
  <sheetData>
    <row r="1" spans="1:23" ht="65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"/>
      <c r="S1" s="95" t="s">
        <v>83</v>
      </c>
      <c r="T1" s="96"/>
      <c r="U1" s="96"/>
      <c r="V1" s="96"/>
      <c r="W1" s="96"/>
    </row>
    <row r="2" spans="1:46" ht="25.5">
      <c r="A2" s="48"/>
      <c r="B2" s="42"/>
      <c r="C2" s="42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5"/>
      <c r="S2" s="15"/>
      <c r="T2" s="15"/>
      <c r="U2" s="23"/>
      <c r="V2" s="48"/>
      <c r="W2" s="34" t="s">
        <v>25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2.75">
      <c r="A4" s="92" t="s">
        <v>24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>
      <c r="A5" s="99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23" s="20" customFormat="1" ht="14.25">
      <c r="A6" s="94" t="s">
        <v>94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s="20" customFormat="1" ht="51">
      <c r="A7" s="16" t="s">
        <v>5</v>
      </c>
      <c r="B7" s="98" t="s">
        <v>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s="20" customFormat="1" ht="24" customHeight="1">
      <c r="A8" s="17" t="s">
        <v>1</v>
      </c>
      <c r="B8" s="13" t="s">
        <v>6</v>
      </c>
      <c r="C8" s="13"/>
      <c r="D8" s="45"/>
      <c r="E8" s="45"/>
      <c r="F8" s="47"/>
      <c r="G8" s="47"/>
      <c r="H8" s="45"/>
      <c r="I8" s="45"/>
      <c r="J8" s="47"/>
      <c r="K8" s="47"/>
      <c r="L8" s="47"/>
      <c r="M8" s="47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23" s="20" customFormat="1" ht="25.5">
      <c r="A9" s="17" t="s">
        <v>2</v>
      </c>
      <c r="B9" s="47" t="s">
        <v>82</v>
      </c>
      <c r="C9" s="47"/>
      <c r="D9" s="45"/>
      <c r="E9" s="45"/>
      <c r="F9" s="47"/>
      <c r="G9" s="47"/>
      <c r="H9" s="45"/>
      <c r="I9" s="45"/>
      <c r="J9" s="47"/>
      <c r="K9" s="47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48" customHeight="1">
      <c r="A11" s="84" t="s">
        <v>68</v>
      </c>
      <c r="B11" s="84" t="s">
        <v>40</v>
      </c>
      <c r="C11" s="84" t="s">
        <v>13</v>
      </c>
      <c r="D11" s="84" t="s">
        <v>77</v>
      </c>
      <c r="E11" s="84"/>
      <c r="F11" s="84"/>
      <c r="G11" s="84"/>
      <c r="H11" s="84" t="s">
        <v>78</v>
      </c>
      <c r="I11" s="84"/>
      <c r="J11" s="84"/>
      <c r="K11" s="84"/>
      <c r="L11" s="84" t="s">
        <v>14</v>
      </c>
      <c r="M11" s="84"/>
      <c r="N11" s="84"/>
      <c r="O11" s="84" t="s">
        <v>15</v>
      </c>
      <c r="P11" s="84"/>
      <c r="Q11" s="84"/>
      <c r="R11" s="84"/>
      <c r="S11" s="88" t="s">
        <v>39</v>
      </c>
      <c r="T11" s="85" t="s">
        <v>3</v>
      </c>
      <c r="U11" s="86"/>
      <c r="V11" s="87"/>
      <c r="W11" s="88" t="s">
        <v>16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2.75">
      <c r="A12" s="84"/>
      <c r="B12" s="84"/>
      <c r="C12" s="84"/>
      <c r="D12" s="84" t="s">
        <v>17</v>
      </c>
      <c r="E12" s="85" t="s">
        <v>10</v>
      </c>
      <c r="F12" s="86"/>
      <c r="G12" s="87"/>
      <c r="H12" s="84" t="s">
        <v>17</v>
      </c>
      <c r="I12" s="85" t="s">
        <v>10</v>
      </c>
      <c r="J12" s="86"/>
      <c r="K12" s="87"/>
      <c r="L12" s="84" t="s">
        <v>18</v>
      </c>
      <c r="M12" s="85" t="s">
        <v>10</v>
      </c>
      <c r="N12" s="86"/>
      <c r="O12" s="84" t="s">
        <v>18</v>
      </c>
      <c r="P12" s="85" t="s">
        <v>10</v>
      </c>
      <c r="Q12" s="86"/>
      <c r="R12" s="87"/>
      <c r="S12" s="89"/>
      <c r="T12" s="85" t="s">
        <v>10</v>
      </c>
      <c r="U12" s="86"/>
      <c r="V12" s="87"/>
      <c r="W12" s="8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33" customHeight="1">
      <c r="A13" s="84"/>
      <c r="B13" s="84"/>
      <c r="C13" s="84"/>
      <c r="D13" s="84"/>
      <c r="E13" s="46" t="s">
        <v>52</v>
      </c>
      <c r="F13" s="46" t="s">
        <v>53</v>
      </c>
      <c r="G13" s="46" t="s">
        <v>54</v>
      </c>
      <c r="H13" s="84"/>
      <c r="I13" s="46" t="s">
        <v>52</v>
      </c>
      <c r="J13" s="46" t="s">
        <v>53</v>
      </c>
      <c r="K13" s="46" t="s">
        <v>54</v>
      </c>
      <c r="L13" s="84"/>
      <c r="M13" s="46" t="s">
        <v>52</v>
      </c>
      <c r="N13" s="46" t="s">
        <v>20</v>
      </c>
      <c r="O13" s="84"/>
      <c r="P13" s="46" t="s">
        <v>52</v>
      </c>
      <c r="Q13" s="46" t="s">
        <v>53</v>
      </c>
      <c r="R13" s="46" t="s">
        <v>54</v>
      </c>
      <c r="S13" s="90"/>
      <c r="T13" s="46" t="s">
        <v>52</v>
      </c>
      <c r="U13" s="46" t="s">
        <v>53</v>
      </c>
      <c r="V13" s="46" t="s">
        <v>54</v>
      </c>
      <c r="W13" s="9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2.75">
      <c r="A14" s="46" t="s">
        <v>4</v>
      </c>
      <c r="B14" s="46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24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27.5">
      <c r="A15" s="7" t="s">
        <v>47</v>
      </c>
      <c r="B15" s="46" t="s">
        <v>69</v>
      </c>
      <c r="C15" s="46" t="s">
        <v>70</v>
      </c>
      <c r="D15" s="76">
        <f>SUM(E15:G15)</f>
        <v>198</v>
      </c>
      <c r="E15" s="76">
        <v>0</v>
      </c>
      <c r="F15" s="77">
        <v>178.2</v>
      </c>
      <c r="G15" s="76">
        <v>19.8</v>
      </c>
      <c r="H15" s="76">
        <f>SUM(I15:K15)</f>
        <v>198</v>
      </c>
      <c r="I15" s="76">
        <v>0</v>
      </c>
      <c r="J15" s="77">
        <v>178.2</v>
      </c>
      <c r="K15" s="76">
        <v>19.8</v>
      </c>
      <c r="L15" s="76">
        <f>SUM(M15:N15)</f>
        <v>178.2</v>
      </c>
      <c r="M15" s="76">
        <v>0</v>
      </c>
      <c r="N15" s="76">
        <v>178.2</v>
      </c>
      <c r="O15" s="76">
        <f>SUM(P15:R15)</f>
        <v>198</v>
      </c>
      <c r="P15" s="76">
        <v>0</v>
      </c>
      <c r="Q15" s="76">
        <v>178.2</v>
      </c>
      <c r="R15" s="77">
        <v>19.8</v>
      </c>
      <c r="S15" s="76" t="s">
        <v>92</v>
      </c>
      <c r="T15" s="76">
        <f>M15-P15</f>
        <v>0</v>
      </c>
      <c r="U15" s="76">
        <f>N15-Q15</f>
        <v>0</v>
      </c>
      <c r="V15" s="76">
        <f>K15-R15</f>
        <v>0</v>
      </c>
      <c r="W15" s="43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5" customFormat="1" ht="12.75">
      <c r="A16" s="33" t="s">
        <v>7</v>
      </c>
      <c r="B16" s="56"/>
      <c r="C16" s="56"/>
      <c r="D16" s="78">
        <f>SUM(D15)</f>
        <v>198</v>
      </c>
      <c r="E16" s="78">
        <f aca="true" t="shared" si="0" ref="E16:V16">SUM(E15)</f>
        <v>0</v>
      </c>
      <c r="F16" s="78">
        <f t="shared" si="0"/>
        <v>178.2</v>
      </c>
      <c r="G16" s="78">
        <f t="shared" si="0"/>
        <v>19.8</v>
      </c>
      <c r="H16" s="78">
        <f t="shared" si="0"/>
        <v>198</v>
      </c>
      <c r="I16" s="78">
        <f t="shared" si="0"/>
        <v>0</v>
      </c>
      <c r="J16" s="78">
        <f t="shared" si="0"/>
        <v>178.2</v>
      </c>
      <c r="K16" s="78">
        <f t="shared" si="0"/>
        <v>19.8</v>
      </c>
      <c r="L16" s="78">
        <f t="shared" si="0"/>
        <v>178.2</v>
      </c>
      <c r="M16" s="78">
        <f t="shared" si="0"/>
        <v>0</v>
      </c>
      <c r="N16" s="78">
        <f t="shared" si="0"/>
        <v>178.2</v>
      </c>
      <c r="O16" s="78">
        <f t="shared" si="0"/>
        <v>198</v>
      </c>
      <c r="P16" s="78">
        <f t="shared" si="0"/>
        <v>0</v>
      </c>
      <c r="Q16" s="78">
        <f t="shared" si="0"/>
        <v>178.2</v>
      </c>
      <c r="R16" s="78">
        <f t="shared" si="0"/>
        <v>19.8</v>
      </c>
      <c r="S16" s="63"/>
      <c r="T16" s="78">
        <f t="shared" si="0"/>
        <v>0</v>
      </c>
      <c r="U16" s="78">
        <f t="shared" si="0"/>
        <v>0</v>
      </c>
      <c r="V16" s="78">
        <f t="shared" si="0"/>
        <v>0</v>
      </c>
      <c r="W16" s="56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</row>
    <row r="17" spans="1:46" ht="12.75">
      <c r="A17" s="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2.75">
      <c r="A18" s="97" t="s">
        <v>22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2.75">
      <c r="A19" s="97" t="s">
        <v>23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2.75">
      <c r="A20" s="48"/>
      <c r="B20" s="25"/>
      <c r="C20" s="2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23" s="9" customFormat="1" ht="12.75">
      <c r="A21" s="26"/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9" customFormat="1" ht="15">
      <c r="A22" s="48"/>
      <c r="B22" s="8"/>
      <c r="C22" s="8"/>
      <c r="D22" s="8"/>
      <c r="E22" s="8"/>
      <c r="F22" s="8" t="s">
        <v>91</v>
      </c>
      <c r="G22" s="8"/>
      <c r="H22" s="12"/>
      <c r="I22" s="12"/>
      <c r="J22" s="12"/>
      <c r="K22" s="12"/>
      <c r="L22" s="48"/>
      <c r="M22" s="48"/>
      <c r="N22" s="4"/>
      <c r="O22" s="48"/>
      <c r="P22" s="48"/>
      <c r="Q22" s="8"/>
      <c r="R22" s="8"/>
      <c r="S22" s="8"/>
      <c r="T22" s="8"/>
      <c r="U22" s="8"/>
      <c r="V22" s="67" t="s">
        <v>76</v>
      </c>
      <c r="W22" s="8"/>
    </row>
    <row r="23" spans="1:23" s="9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/>
      <c r="R23" s="2"/>
      <c r="S23" s="2"/>
      <c r="T23" s="2"/>
      <c r="U23" s="2"/>
      <c r="V23" s="2"/>
      <c r="W23" s="48"/>
    </row>
    <row r="24" spans="1:23" s="9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26"/>
      <c r="M24" s="26"/>
      <c r="N24" s="26"/>
      <c r="O24" s="26"/>
      <c r="P24" s="26"/>
      <c r="Q24" s="26"/>
      <c r="R24" s="26"/>
      <c r="S24" s="26"/>
      <c r="T24" s="27"/>
      <c r="U24" s="2"/>
      <c r="V24" s="2"/>
      <c r="W24" s="48"/>
    </row>
    <row r="25" spans="1:23" s="9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8"/>
      <c r="P25" s="8"/>
      <c r="Q25" s="8"/>
      <c r="R25" s="8" t="s">
        <v>44</v>
      </c>
      <c r="S25" s="8"/>
      <c r="T25" s="4"/>
      <c r="U25" s="2"/>
      <c r="V25" s="2"/>
      <c r="W25" s="48"/>
    </row>
    <row r="26" spans="1:23" s="9" customFormat="1" ht="12.75">
      <c r="A26" s="48"/>
      <c r="B26" s="48"/>
      <c r="C26" s="48"/>
      <c r="D26" s="48"/>
      <c r="E26" s="48"/>
      <c r="F26" s="48"/>
      <c r="G26" s="2"/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8"/>
    </row>
    <row r="27" spans="1:23" s="11" customFormat="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11" customFormat="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46" ht="12.75">
      <c r="A29" s="48"/>
      <c r="B29" s="29"/>
      <c r="C29" s="29" t="s">
        <v>45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 t="s">
        <v>58</v>
      </c>
      <c r="Q29" s="48"/>
      <c r="R29" s="48"/>
      <c r="S29" s="48"/>
      <c r="T29" s="48"/>
      <c r="U29" s="48"/>
      <c r="V29" s="48" t="s">
        <v>49</v>
      </c>
      <c r="W29" s="4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2:46" ht="12.75">
      <c r="B30" s="21"/>
      <c r="C30" s="2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2:46" ht="12.75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ht="12.75">
      <c r="B32" s="22"/>
      <c r="C32" s="2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ht="12.75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ht="12.75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ht="12.75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ht="12.75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2.75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ht="12.75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ht="12.75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ht="12.75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ht="12.75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ht="12.75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ht="12.75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ht="12.75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ht="12.75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</sheetData>
  <sheetProtection/>
  <mergeCells count="27">
    <mergeCell ref="S1:W1"/>
    <mergeCell ref="A19:W19"/>
    <mergeCell ref="A11:A13"/>
    <mergeCell ref="B11:B13"/>
    <mergeCell ref="C11:C13"/>
    <mergeCell ref="O11:R11"/>
    <mergeCell ref="S11:S13"/>
    <mergeCell ref="T11:V11"/>
    <mergeCell ref="W11:W13"/>
    <mergeCell ref="D12:D13"/>
    <mergeCell ref="E12:G12"/>
    <mergeCell ref="H11:K11"/>
    <mergeCell ref="L11:N11"/>
    <mergeCell ref="O12:O13"/>
    <mergeCell ref="P12:R12"/>
    <mergeCell ref="T12:V12"/>
    <mergeCell ref="D11:G11"/>
    <mergeCell ref="A3:W3"/>
    <mergeCell ref="A4:W4"/>
    <mergeCell ref="A5:W5"/>
    <mergeCell ref="A6:W6"/>
    <mergeCell ref="A18:W18"/>
    <mergeCell ref="H12:H13"/>
    <mergeCell ref="I12:K12"/>
    <mergeCell ref="L12:L13"/>
    <mergeCell ref="M12:N12"/>
    <mergeCell ref="B7:W7"/>
  </mergeCells>
  <printOptions/>
  <pageMargins left="0.42" right="0.16" top="0.7480314960629921" bottom="0.7480314960629921" header="0.31496062992125984" footer="0.31496062992125984"/>
  <pageSetup fitToHeight="1" fitToWidth="1" orientation="landscape" paperSize="9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4"/>
  <sheetViews>
    <sheetView tabSelected="1" view="pageBreakPreview" zoomScale="60" zoomScalePageLayoutView="0" workbookViewId="0" topLeftCell="A4">
      <selection activeCell="N14" sqref="N14"/>
    </sheetView>
  </sheetViews>
  <sheetFormatPr defaultColWidth="9.140625" defaultRowHeight="15"/>
  <cols>
    <col min="1" max="1" width="43.8515625" style="0" customWidth="1"/>
    <col min="2" max="2" width="8.421875" style="0" customWidth="1"/>
    <col min="3" max="3" width="7.8515625" style="0" customWidth="1"/>
    <col min="4" max="4" width="10.00390625" style="0" customWidth="1"/>
    <col min="5" max="5" width="9.7109375" style="0" customWidth="1"/>
    <col min="6" max="6" width="11.421875" style="0" bestFit="1" customWidth="1"/>
    <col min="7" max="7" width="10.28125" style="0" bestFit="1" customWidth="1"/>
    <col min="8" max="8" width="11.7109375" style="0" customWidth="1"/>
    <col min="9" max="9" width="11.7109375" style="0" bestFit="1" customWidth="1"/>
    <col min="10" max="10" width="11.7109375" style="0" customWidth="1"/>
    <col min="11" max="11" width="10.28125" style="0" bestFit="1" customWidth="1"/>
    <col min="12" max="12" width="9.7109375" style="0" customWidth="1"/>
    <col min="13" max="13" width="11.7109375" style="0" bestFit="1" customWidth="1"/>
    <col min="14" max="14" width="11.7109375" style="0" customWidth="1"/>
    <col min="15" max="15" width="16.8515625" style="0" customWidth="1"/>
    <col min="16" max="16" width="16.00390625" style="0" customWidth="1"/>
    <col min="17" max="17" width="16.57421875" style="0" customWidth="1"/>
  </cols>
  <sheetData>
    <row r="1" spans="1:16" ht="59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95" t="s">
        <v>83</v>
      </c>
      <c r="P1" s="95"/>
    </row>
    <row r="2" spans="1:16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4" t="s">
        <v>38</v>
      </c>
    </row>
    <row r="3" spans="1:16" ht="15.75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">
      <c r="A4" s="106" t="s">
        <v>37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5">
      <c r="A5" s="107" t="s">
        <v>95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2" s="20" customFormat="1" ht="25.5">
      <c r="A6" s="16" t="s">
        <v>5</v>
      </c>
      <c r="B6" s="111" t="s">
        <v>46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59"/>
      <c r="Q6" s="59"/>
      <c r="R6" s="59"/>
      <c r="S6" s="59"/>
      <c r="T6" s="59"/>
      <c r="U6" s="59"/>
      <c r="V6" s="59"/>
    </row>
    <row r="7" spans="1:16" ht="15">
      <c r="A7" s="17" t="s">
        <v>1</v>
      </c>
      <c r="B7" s="39" t="s">
        <v>6</v>
      </c>
      <c r="C7" s="40"/>
      <c r="D7" s="40"/>
      <c r="E7" s="40"/>
      <c r="F7" s="40"/>
      <c r="G7" s="40"/>
      <c r="H7" s="40"/>
      <c r="I7" s="40"/>
      <c r="J7" s="64"/>
      <c r="K7" s="40"/>
      <c r="L7" s="40"/>
      <c r="M7" s="40"/>
      <c r="N7" s="40"/>
      <c r="O7" s="40"/>
      <c r="P7" s="40"/>
    </row>
    <row r="8" spans="1:16" ht="25.5">
      <c r="A8" s="17" t="s">
        <v>2</v>
      </c>
      <c r="B8" s="47" t="s">
        <v>82</v>
      </c>
      <c r="C8" s="38"/>
      <c r="D8" s="38"/>
      <c r="E8" s="38"/>
      <c r="F8" s="38"/>
      <c r="G8" s="38"/>
      <c r="H8" s="38"/>
      <c r="I8" s="38"/>
      <c r="J8" s="38"/>
      <c r="K8" s="38"/>
      <c r="L8" s="65"/>
      <c r="M8" s="38"/>
      <c r="N8" s="38"/>
      <c r="O8" s="38"/>
      <c r="P8" s="38"/>
    </row>
    <row r="9" spans="1:16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69" customHeight="1">
      <c r="A10" s="104" t="s">
        <v>26</v>
      </c>
      <c r="B10" s="104" t="s">
        <v>27</v>
      </c>
      <c r="C10" s="104"/>
      <c r="D10" s="104" t="s">
        <v>28</v>
      </c>
      <c r="E10" s="104"/>
      <c r="F10" s="104" t="s">
        <v>29</v>
      </c>
      <c r="G10" s="108" t="s">
        <v>41</v>
      </c>
      <c r="H10" s="109"/>
      <c r="I10" s="109"/>
      <c r="J10" s="110"/>
      <c r="K10" s="108" t="s">
        <v>42</v>
      </c>
      <c r="L10" s="109"/>
      <c r="M10" s="109"/>
      <c r="N10" s="110"/>
      <c r="O10" s="104" t="s">
        <v>31</v>
      </c>
      <c r="P10" s="104" t="s">
        <v>32</v>
      </c>
    </row>
    <row r="11" spans="1:16" ht="44.25" customHeight="1">
      <c r="A11" s="104"/>
      <c r="B11" s="35" t="s">
        <v>8</v>
      </c>
      <c r="C11" s="35" t="s">
        <v>9</v>
      </c>
      <c r="D11" s="35" t="s">
        <v>8</v>
      </c>
      <c r="E11" s="35" t="s">
        <v>9</v>
      </c>
      <c r="F11" s="104"/>
      <c r="G11" s="49" t="s">
        <v>30</v>
      </c>
      <c r="H11" s="49" t="s">
        <v>20</v>
      </c>
      <c r="I11" s="49" t="s">
        <v>19</v>
      </c>
      <c r="J11" s="49" t="s">
        <v>43</v>
      </c>
      <c r="K11" s="49" t="s">
        <v>30</v>
      </c>
      <c r="L11" s="49" t="s">
        <v>20</v>
      </c>
      <c r="M11" s="49" t="s">
        <v>19</v>
      </c>
      <c r="N11" s="49" t="s">
        <v>43</v>
      </c>
      <c r="O11" s="104"/>
      <c r="P11" s="104"/>
    </row>
    <row r="12" spans="1:16" ht="15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</row>
    <row r="13" spans="1:17" ht="25.5">
      <c r="A13" s="36" t="s">
        <v>71</v>
      </c>
      <c r="B13" s="18">
        <f>SUM(B14:B15)</f>
        <v>60</v>
      </c>
      <c r="C13" s="18">
        <v>60</v>
      </c>
      <c r="D13" s="18"/>
      <c r="E13" s="18"/>
      <c r="F13" s="18">
        <f>SUM(F14:F15)</f>
        <v>60</v>
      </c>
      <c r="G13" s="60">
        <f>SUM(H13:J13)</f>
        <v>1027.6</v>
      </c>
      <c r="H13" s="60">
        <f>SUM(H14:H15)</f>
        <v>825.6</v>
      </c>
      <c r="I13" s="60">
        <f>SUM(I14:I15)</f>
        <v>0</v>
      </c>
      <c r="J13" s="60">
        <f>SUM(J14:J15)</f>
        <v>202</v>
      </c>
      <c r="K13" s="60">
        <f>SUM(L13:N13)</f>
        <v>1027.6</v>
      </c>
      <c r="L13" s="60">
        <f>SUM(L14:L15)</f>
        <v>825.6</v>
      </c>
      <c r="M13" s="60">
        <f>SUM(M14:M15)</f>
        <v>0</v>
      </c>
      <c r="N13" s="60">
        <f>SUM(N14:N15)</f>
        <v>202</v>
      </c>
      <c r="O13" s="61"/>
      <c r="P13" s="18"/>
      <c r="Q13" s="81">
        <f>J13-N13</f>
        <v>0</v>
      </c>
    </row>
    <row r="14" spans="1:16" ht="44.25" customHeight="1">
      <c r="A14" s="37" t="s">
        <v>34</v>
      </c>
      <c r="B14" s="18">
        <v>30</v>
      </c>
      <c r="C14" s="18">
        <v>35</v>
      </c>
      <c r="D14" s="60">
        <v>21.84</v>
      </c>
      <c r="E14" s="60">
        <v>21.84</v>
      </c>
      <c r="F14" s="18">
        <v>35</v>
      </c>
      <c r="G14" s="60">
        <f>SUM(H14:J14)</f>
        <v>599.4</v>
      </c>
      <c r="H14" s="60">
        <f>ROUND(E14*F14*0.7*0.9,1)</f>
        <v>481.6</v>
      </c>
      <c r="I14" s="60"/>
      <c r="J14" s="60">
        <v>117.8</v>
      </c>
      <c r="K14" s="60">
        <f>SUM(L14:N14)</f>
        <v>599.4</v>
      </c>
      <c r="L14" s="60">
        <v>481.6</v>
      </c>
      <c r="M14" s="60"/>
      <c r="N14" s="60">
        <v>117.8</v>
      </c>
      <c r="O14" s="102" t="s">
        <v>81</v>
      </c>
      <c r="P14" s="18"/>
    </row>
    <row r="15" spans="1:16" ht="44.25" customHeight="1">
      <c r="A15" s="37" t="s">
        <v>33</v>
      </c>
      <c r="B15" s="18">
        <v>30</v>
      </c>
      <c r="C15" s="18">
        <v>25</v>
      </c>
      <c r="D15" s="60">
        <v>21.84</v>
      </c>
      <c r="E15" s="60">
        <v>21.84</v>
      </c>
      <c r="F15" s="18">
        <v>25</v>
      </c>
      <c r="G15" s="60">
        <f>SUM(H15:J15)</f>
        <v>428.2</v>
      </c>
      <c r="H15" s="60">
        <f>ROUND(E15*F15*0.7*0.9,1)</f>
        <v>344</v>
      </c>
      <c r="I15" s="60"/>
      <c r="J15" s="60">
        <v>84.2</v>
      </c>
      <c r="K15" s="60">
        <f>SUM(L15:N15)</f>
        <v>428.2</v>
      </c>
      <c r="L15" s="60">
        <v>344</v>
      </c>
      <c r="M15" s="60"/>
      <c r="N15" s="60">
        <v>84.2</v>
      </c>
      <c r="O15" s="103"/>
      <c r="P15" s="18"/>
    </row>
    <row r="16" spans="1:18" ht="15">
      <c r="A16" s="37" t="s">
        <v>35</v>
      </c>
      <c r="B16" s="18">
        <v>0</v>
      </c>
      <c r="C16" s="18">
        <v>0</v>
      </c>
      <c r="D16" s="18">
        <v>0</v>
      </c>
      <c r="E16" s="18"/>
      <c r="F16" s="18"/>
      <c r="G16" s="60"/>
      <c r="H16" s="60"/>
      <c r="I16" s="60"/>
      <c r="J16" s="60"/>
      <c r="K16" s="60"/>
      <c r="L16" s="60"/>
      <c r="M16" s="60"/>
      <c r="N16" s="60"/>
      <c r="O16" s="18"/>
      <c r="P16" s="18"/>
      <c r="R16">
        <f>0.1-N13/K13</f>
        <v>-0.09657454262358894</v>
      </c>
    </row>
    <row r="17" spans="1:16" ht="26.25">
      <c r="A17" s="66" t="s">
        <v>36</v>
      </c>
      <c r="B17" s="18">
        <v>0</v>
      </c>
      <c r="C17" s="18">
        <v>0</v>
      </c>
      <c r="D17" s="18">
        <v>0</v>
      </c>
      <c r="E17" s="18"/>
      <c r="F17" s="18"/>
      <c r="G17" s="60"/>
      <c r="H17" s="60"/>
      <c r="I17" s="60"/>
      <c r="J17" s="60"/>
      <c r="K17" s="60"/>
      <c r="L17" s="60"/>
      <c r="M17" s="60"/>
      <c r="N17" s="60"/>
      <c r="O17" s="18"/>
      <c r="P17" s="18"/>
    </row>
    <row r="18" spans="1:16" ht="15">
      <c r="A18" s="62" t="s">
        <v>72</v>
      </c>
      <c r="B18" s="18"/>
      <c r="C18" s="18"/>
      <c r="D18" s="18"/>
      <c r="E18" s="18"/>
      <c r="F18" s="18"/>
      <c r="G18" s="60">
        <f>SUM(H18:J18)</f>
        <v>36</v>
      </c>
      <c r="H18" s="60">
        <v>32.4</v>
      </c>
      <c r="I18" s="60">
        <v>0</v>
      </c>
      <c r="J18" s="60">
        <v>3.6</v>
      </c>
      <c r="K18" s="60">
        <f>SUM(L18:N18)</f>
        <v>36</v>
      </c>
      <c r="L18" s="60">
        <v>32.4</v>
      </c>
      <c r="M18" s="60">
        <v>0</v>
      </c>
      <c r="N18" s="60">
        <v>3.6</v>
      </c>
      <c r="O18" s="18"/>
      <c r="P18" s="18"/>
    </row>
    <row r="19" spans="1:16" ht="15">
      <c r="A19" s="70" t="s">
        <v>75</v>
      </c>
      <c r="B19" s="68"/>
      <c r="C19" s="68"/>
      <c r="D19" s="69"/>
      <c r="E19" s="68"/>
      <c r="F19" s="68"/>
      <c r="G19" s="79">
        <f>SUM(G13,G18)</f>
        <v>1063.6</v>
      </c>
      <c r="H19" s="79">
        <f aca="true" t="shared" si="0" ref="H19:N19">SUM(H13,H18)</f>
        <v>858</v>
      </c>
      <c r="I19" s="79">
        <f t="shared" si="0"/>
        <v>0</v>
      </c>
      <c r="J19" s="79">
        <f t="shared" si="0"/>
        <v>205.6</v>
      </c>
      <c r="K19" s="79">
        <f t="shared" si="0"/>
        <v>1063.6</v>
      </c>
      <c r="L19" s="79">
        <f t="shared" si="0"/>
        <v>858</v>
      </c>
      <c r="M19" s="79">
        <f t="shared" si="0"/>
        <v>0</v>
      </c>
      <c r="N19" s="79">
        <f t="shared" si="0"/>
        <v>205.6</v>
      </c>
      <c r="O19" s="68"/>
      <c r="P19" s="68"/>
    </row>
    <row r="20" spans="4:15" ht="15">
      <c r="D20" t="s">
        <v>89</v>
      </c>
      <c r="O20" t="s">
        <v>76</v>
      </c>
    </row>
    <row r="22" ht="15">
      <c r="L22" t="s">
        <v>50</v>
      </c>
    </row>
    <row r="23" ht="15">
      <c r="C23" t="s">
        <v>85</v>
      </c>
    </row>
    <row r="24" spans="2:15" ht="15">
      <c r="B24" t="s">
        <v>45</v>
      </c>
      <c r="J24" t="s">
        <v>48</v>
      </c>
      <c r="O24" t="s">
        <v>49</v>
      </c>
    </row>
    <row r="30" ht="21.75" customHeight="1"/>
  </sheetData>
  <sheetProtection/>
  <mergeCells count="14">
    <mergeCell ref="F10:F11"/>
    <mergeCell ref="G10:J10"/>
    <mergeCell ref="K10:N10"/>
    <mergeCell ref="B6:O6"/>
    <mergeCell ref="O14:O15"/>
    <mergeCell ref="O10:O11"/>
    <mergeCell ref="P10:P11"/>
    <mergeCell ref="O1:P1"/>
    <mergeCell ref="A3:P3"/>
    <mergeCell ref="A4:P4"/>
    <mergeCell ref="A5:P5"/>
    <mergeCell ref="A10:A11"/>
    <mergeCell ref="B10:C10"/>
    <mergeCell ref="D10:E10"/>
  </mergeCells>
  <printOptions/>
  <pageMargins left="0.35" right="0.29" top="0.35" bottom="0.75" header="0.3" footer="0.3"/>
  <pageSetup fitToHeight="1" fitToWidth="1"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Шатов Константин Валерьевич</dc:creator>
  <cp:keywords/>
  <dc:description/>
  <cp:lastModifiedBy>Елена Витальевна</cp:lastModifiedBy>
  <cp:lastPrinted>2019-01-05T09:05:12Z</cp:lastPrinted>
  <dcterms:created xsi:type="dcterms:W3CDTF">2015-05-07T14:45:56Z</dcterms:created>
  <dcterms:modified xsi:type="dcterms:W3CDTF">2019-01-05T09:07:31Z</dcterms:modified>
  <cp:category/>
  <cp:version/>
  <cp:contentType/>
  <cp:contentStatus/>
</cp:coreProperties>
</file>