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5025" tabRatio="862" activeTab="0"/>
  </bookViews>
  <sheets>
    <sheet name="о-ДОУ" sheetId="1" r:id="rId1"/>
    <sheet name="о-2" sheetId="2" state="hidden" r:id="rId2"/>
    <sheet name="о-школы" sheetId="3" r:id="rId3"/>
    <sheet name="о-доп. образ" sheetId="4" r:id="rId4"/>
    <sheet name="о-О3доровл." sheetId="5" r:id="rId5"/>
    <sheet name="о-кадры" sheetId="6" r:id="rId6"/>
  </sheets>
  <definedNames>
    <definedName name="_xlnm.Print_Area" localSheetId="0">'о-ДОУ'!$A$1:$W$31</definedName>
    <definedName name="_xlnm.Print_Area" localSheetId="4">'о-О3доровл.'!$A$1:$P$27</definedName>
  </definedNames>
  <calcPr fullCalcOnLoad="1"/>
</workbook>
</file>

<file path=xl/comments1.xml><?xml version="1.0" encoding="utf-8"?>
<comments xmlns="http://schemas.openxmlformats.org/spreadsheetml/2006/main">
  <authors>
    <author>Елена Витальевна</author>
  </authors>
  <commentList>
    <comment ref="G16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04101S0490</t>
        </r>
      </text>
    </comment>
    <comment ref="G17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04101S0490</t>
        </r>
      </text>
    </comment>
    <comment ref="F16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0410170490</t>
        </r>
      </text>
    </comment>
    <comment ref="F17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0410170490</t>
        </r>
      </text>
    </comment>
  </commentList>
</comments>
</file>

<file path=xl/comments3.xml><?xml version="1.0" encoding="utf-8"?>
<comments xmlns="http://schemas.openxmlformats.org/spreadsheetml/2006/main">
  <authors>
    <author>Елена Витальевна</author>
  </authors>
  <commentList>
    <comment ref="W39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доп эк 414
на 01.10.2015
</t>
        </r>
      </text>
    </comment>
    <comment ref="F16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0702  0420170510</t>
        </r>
      </text>
    </comment>
    <comment ref="F17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0702  0420170510</t>
        </r>
      </text>
    </comment>
    <comment ref="F18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0702  0420170510</t>
        </r>
      </text>
    </comment>
    <comment ref="F19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0702  0420170510</t>
        </r>
      </text>
    </comment>
    <comment ref="F20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0709  0420170510</t>
        </r>
      </text>
    </comment>
    <comment ref="F21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0709  0420170510</t>
        </r>
      </text>
    </comment>
    <comment ref="F22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0709  0420170510</t>
        </r>
      </text>
    </comment>
    <comment ref="F23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0709  0420170510</t>
        </r>
      </text>
    </comment>
    <comment ref="F24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0702  0420170510</t>
        </r>
      </text>
    </comment>
    <comment ref="G16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0702  04201S0510</t>
        </r>
      </text>
    </comment>
    <comment ref="G18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0702  04201S0510</t>
        </r>
      </text>
    </comment>
    <comment ref="G19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0702  04201S0510</t>
        </r>
      </text>
    </comment>
    <comment ref="G20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0709  04201S0510</t>
        </r>
      </text>
    </comment>
    <comment ref="G21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0709  04201S0510</t>
        </r>
      </text>
    </comment>
    <comment ref="G22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0709  04201S0510</t>
        </r>
      </text>
    </comment>
    <comment ref="G23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0709  04201S0510</t>
        </r>
      </text>
    </comment>
    <comment ref="G24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0702  04201S0510</t>
        </r>
      </text>
    </comment>
  </commentList>
</comments>
</file>

<file path=xl/comments4.xml><?xml version="1.0" encoding="utf-8"?>
<comments xmlns="http://schemas.openxmlformats.org/spreadsheetml/2006/main">
  <authors>
    <author>Елена Витальевна</author>
  </authors>
  <commentList>
    <comment ref="F16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0702  0430170570</t>
        </r>
      </text>
    </comment>
    <comment ref="F17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0709 0430170570</t>
        </r>
      </text>
    </comment>
    <comment ref="G16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0702  04301S0570</t>
        </r>
      </text>
    </comment>
    <comment ref="G17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0709  04301S0570</t>
        </r>
      </text>
    </comment>
  </commentList>
</comments>
</file>

<file path=xl/comments5.xml><?xml version="1.0" encoding="utf-8"?>
<comments xmlns="http://schemas.openxmlformats.org/spreadsheetml/2006/main">
  <authors>
    <author>Елена Витальевна</author>
  </authors>
  <commentList>
    <comment ref="J13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0707 04601S0600
</t>
        </r>
      </text>
    </comment>
  </commentList>
</comments>
</file>

<file path=xl/comments6.xml><?xml version="1.0" encoding="utf-8"?>
<comments xmlns="http://schemas.openxmlformats.org/spreadsheetml/2006/main">
  <authors>
    <author>Елена Витальевна</author>
  </authors>
  <commentList>
    <comment ref="G15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0705 04501S0840</t>
        </r>
      </text>
    </comment>
    <comment ref="F15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0705 0450170840</t>
        </r>
      </text>
    </comment>
  </commentList>
</comments>
</file>

<file path=xl/sharedStrings.xml><?xml version="1.0" encoding="utf-8"?>
<sst xmlns="http://schemas.openxmlformats.org/spreadsheetml/2006/main" count="341" uniqueCount="114">
  <si>
    <t>ОТЧЕТ</t>
  </si>
  <si>
    <t>Периодичность:</t>
  </si>
  <si>
    <t>Единица измерения:</t>
  </si>
  <si>
    <t>Остаток неиспользованных средств на конец отчетного периода</t>
  </si>
  <si>
    <t>А</t>
  </si>
  <si>
    <t>…</t>
  </si>
  <si>
    <t>Главный распорядитель бюджетных средств:</t>
  </si>
  <si>
    <t>квартальная</t>
  </si>
  <si>
    <t>тыс. рублей</t>
  </si>
  <si>
    <t>Итого</t>
  </si>
  <si>
    <t>чел.</t>
  </si>
  <si>
    <t>план</t>
  </si>
  <si>
    <t>факт</t>
  </si>
  <si>
    <t>на "01" ______________ 20___  года</t>
  </si>
  <si>
    <t>в том числе:</t>
  </si>
  <si>
    <t>Отчет</t>
  </si>
  <si>
    <t>Наименование муниципального образования, района (городского округа)</t>
  </si>
  <si>
    <t>Индикаторы реализации программы</t>
  </si>
  <si>
    <t>Профинансировано (перечислено средств в бюджет МО)</t>
  </si>
  <si>
    <t>Произведено расходов (кассовые расходы)</t>
  </si>
  <si>
    <t>Причины недоосвоения средств &lt;**&gt;</t>
  </si>
  <si>
    <t>Всего на год</t>
  </si>
  <si>
    <t>С начала года нарастающим итогом</t>
  </si>
  <si>
    <t>федеральный бюджет</t>
  </si>
  <si>
    <t>областной бюджет</t>
  </si>
  <si>
    <t>местный бюджет</t>
  </si>
  <si>
    <t>* Не заполняется по мероприятиям Адресной инвестиционной программы</t>
  </si>
  <si>
    <t>** Графа заполняется по итогам года в случае, если допущено недоосвоение выделенных средств.</t>
  </si>
  <si>
    <t>о расходовании средств субсидии на проведение мероприятий государственной программы*</t>
  </si>
  <si>
    <t>(форма о-1)</t>
  </si>
  <si>
    <t>Наименование органа исполнительной власти/главного распорядителя бюджетных средств</t>
  </si>
  <si>
    <t>Численность детей, имеющих право на меры социальной поддержки (чел.)</t>
  </si>
  <si>
    <t>Стоимость путевки</t>
  </si>
  <si>
    <t>Фактически приобретено путевок</t>
  </si>
  <si>
    <t>Плановые назначения (без учета МБТ в муниципальных образованиях)</t>
  </si>
  <si>
    <t>Всего, в т.ч.</t>
  </si>
  <si>
    <t>Исполнено на отчетную дату  (без учета МБТ в муниципальных образованиях)</t>
  </si>
  <si>
    <t>Наименование стационарного оздоровительного лагеря</t>
  </si>
  <si>
    <t>Наименование летней оздоровительной площадки</t>
  </si>
  <si>
    <t>Комитет общего и профессионального образования Ленинградской области</t>
  </si>
  <si>
    <t>дети работников других предприятий</t>
  </si>
  <si>
    <t>дети работников бюджетной сферы</t>
  </si>
  <si>
    <t>дети-сироты, дети в трудной жизненной ситуации</t>
  </si>
  <si>
    <t xml:space="preserve">прочие мероприятия по оздоровлению детей в летний период, в т.ч. </t>
  </si>
  <si>
    <t>Комитет по социальной защите населения Ленинградской области</t>
  </si>
  <si>
    <t>(форма о-2)</t>
  </si>
  <si>
    <t>дети, посещающие пришкольные (и др.) летние оздоровительные площадки</t>
  </si>
  <si>
    <t>о расходовании средств на проведение оздоровительной кампании детей в Ленинградской области</t>
  </si>
  <si>
    <t>(форма о-3)</t>
  </si>
  <si>
    <t>Информация о выполнении мероприятия (с указанием натуральных показателей и иной характеристики выполнения мероприятия)</t>
  </si>
  <si>
    <t>Наименование и код основного мероприятия программы</t>
  </si>
  <si>
    <t>Приложение 2 
к приказу Комитета финансов
Ленинградской области
от 18 июня 2015 года № 18-02/01-05-47</t>
  </si>
  <si>
    <t xml:space="preserve">Плановые назначения </t>
  </si>
  <si>
    <t xml:space="preserve">Исполнено на отчетную дату </t>
  </si>
  <si>
    <t>местгый бюджет</t>
  </si>
  <si>
    <t>Т.А. Большакова</t>
  </si>
  <si>
    <t>начальник отдела экономики и финансов</t>
  </si>
  <si>
    <t>комитет образования администрации Сланцевского муниципального района</t>
  </si>
  <si>
    <t>Сланцевский</t>
  </si>
  <si>
    <t>Е.В. Зайцева</t>
  </si>
  <si>
    <t>(813-74)2-31-56</t>
  </si>
  <si>
    <t>Т.А.Большакова</t>
  </si>
  <si>
    <t xml:space="preserve">Е.В. Зайцева </t>
  </si>
  <si>
    <t>Количество организаций</t>
  </si>
  <si>
    <t>Количество комплектов</t>
  </si>
  <si>
    <t>Утверждено ассигнований на 2015 год</t>
  </si>
  <si>
    <t>Предусмотрено соглашением на 2015 год</t>
  </si>
  <si>
    <t>"Современное образование Ленинградской области" подпрограмма  «Развитие начального общего, основного общего, среднего общего образования детей Ленинградской области»</t>
  </si>
  <si>
    <t>ФБ</t>
  </si>
  <si>
    <t>ОБ</t>
  </si>
  <si>
    <t>МБ</t>
  </si>
  <si>
    <t xml:space="preserve">"Современное образование Ленинградской области" подпрограмма «Развитие кадрового  потенциала социальной сферы» 
</t>
  </si>
  <si>
    <t>"Современное образование Ленинградской области" подпрограмма   «Развитие дополнительного образования детей Ленинградской области»</t>
  </si>
  <si>
    <t>Утверждено ассигнований на 2015год</t>
  </si>
  <si>
    <t>учреждений</t>
  </si>
  <si>
    <t>Загородный стационарный оздоровительный лагерь «Салют» муниципального образовательного учреждения дополнительного образования детей «Сланцевский дом детского творчества»</t>
  </si>
  <si>
    <t>комплекты</t>
  </si>
  <si>
    <t>школ</t>
  </si>
  <si>
    <t>чел</t>
  </si>
  <si>
    <t>"Современное образование Ленинградской области" подпрограмма «Развитие дошкольного образования детей    Ленинградской области»  КЦСР 5217049</t>
  </si>
  <si>
    <t>Ю.В. Павлова</t>
  </si>
  <si>
    <t>Ю.В.Павлова</t>
  </si>
  <si>
    <t>рублей</t>
  </si>
  <si>
    <t>Наимено-вание муниципального образования, района (городского округа)</t>
  </si>
  <si>
    <t>Н.Н. Цухлова</t>
  </si>
  <si>
    <t>Мероприятие "Организация инновационной деятельности по апробации инновационной программы развития дополнительного образования детей"</t>
  </si>
  <si>
    <t xml:space="preserve">основное мероприятие  «Развитие инфраструктуры дошкольного образования» </t>
  </si>
  <si>
    <t>Приобретение компьютерного, телекоммуникационного и специализированного оборудования для оснащения рабочих мест детей - инвалидов</t>
  </si>
  <si>
    <t>мест</t>
  </si>
  <si>
    <t>мероприятие Приобретение для муниципальных общеобразовательных организаций автобусов и микроавтобусов</t>
  </si>
  <si>
    <t>автобусов</t>
  </si>
  <si>
    <t xml:space="preserve">основное мероприятие «Развитие инфраструктуры общего образования» </t>
  </si>
  <si>
    <t xml:space="preserve">Содержание муниципальных загородных лагерей </t>
  </si>
  <si>
    <t xml:space="preserve">С-витаминизация </t>
  </si>
  <si>
    <t>на "01" июля   2016  года</t>
  </si>
  <si>
    <t>Утверждено ассигнований на 2016 год</t>
  </si>
  <si>
    <t>Предусмотрено соглашением на 2016 год</t>
  </si>
  <si>
    <t xml:space="preserve">Ремонтные работы  </t>
  </si>
  <si>
    <r>
      <t>Оснащение современным игровым и развивающим оборудованием и т.д.</t>
    </r>
    <r>
      <rPr>
        <b/>
        <sz val="10"/>
        <rFont val="Times New Roman"/>
        <family val="1"/>
      </rPr>
      <t xml:space="preserve"> </t>
    </r>
  </si>
  <si>
    <t xml:space="preserve">мероприятие «Ремонтные работы» </t>
  </si>
  <si>
    <t xml:space="preserve">мероприятие «Приобретение современного компьютерного, учебно-лабораторного оборудования, пособий, материалов и предметов учебного инвентаря для МОО, внедряющих ФГОС НОО, СОО </t>
  </si>
  <si>
    <t xml:space="preserve">«Техническое сопровождение электронного и дистанционного обучения по адресам проживания детей - инвалидов» </t>
  </si>
  <si>
    <t xml:space="preserve">мероприятие «Организация электронного и дистанционного обучения обучающихся в МОО» </t>
  </si>
  <si>
    <t xml:space="preserve"> «Организация электронного и дистанционного обучения детей – инвалидов, обучающихся в МОО»,</t>
  </si>
  <si>
    <t xml:space="preserve">«Подключение рабочих мест детей - инвалидов к сети «Интернет», оплата услуг связи» </t>
  </si>
  <si>
    <t xml:space="preserve"> «Организация доступа МОО к сети Интернет» </t>
  </si>
  <si>
    <t>основного мероприятия «Развитие инфраструктуры дополнительного образования»</t>
  </si>
  <si>
    <t xml:space="preserve">основного мероприятия «Развитие кадрового потенциала системы дошкольного, общего и дополнительного образования детей  </t>
  </si>
  <si>
    <t>на "01"  июля 2016  года</t>
  </si>
  <si>
    <t>на "01"  июля  2016  года</t>
  </si>
  <si>
    <t>на "01" июля  2016  года</t>
  </si>
  <si>
    <t>Приобретн комплект спортивного и музыкального оборудования</t>
  </si>
  <si>
    <t>Установлены окна МДОУ "Сланцевский д.с. №15"; видеонаблюдение МДОУМ "Сланцевский д.с. №4", МДОУ "Старопольский д.с. №17"</t>
  </si>
  <si>
    <t>Приобретены наборы для занятий робото-техникой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</si>
</sst>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800]dddd\,\ mmmm\ dd\,\ yyyy"/>
    <numFmt numFmtId="174" formatCode="#,##0.0"/>
    <numFmt numFmtId="175" formatCode="?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.00000"/>
    <numFmt numFmtId="182" formatCode="0.0000"/>
    <numFmt numFmtId="183" formatCode="0.00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[$-FC19]d\ mmmm\ yyyy\ &quot;г.&quot;"/>
    <numFmt numFmtId="190" formatCode="0.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MS Sans Serif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2" fillId="0" borderId="0" xfId="52">
      <alignment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Border="1">
      <alignment/>
      <protection/>
    </xf>
    <xf numFmtId="0" fontId="3" fillId="0" borderId="0" xfId="52" applyFont="1" applyAlignment="1">
      <alignment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right" vertical="center" wrapText="1"/>
      <protection/>
    </xf>
    <xf numFmtId="0" fontId="3" fillId="0" borderId="0" xfId="52" applyFont="1" applyBorder="1" applyAlignment="1">
      <alignment horizontal="center"/>
      <protection/>
    </xf>
    <xf numFmtId="0" fontId="6" fillId="0" borderId="0" xfId="52" applyFont="1">
      <alignment/>
      <protection/>
    </xf>
    <xf numFmtId="0" fontId="3" fillId="0" borderId="11" xfId="52" applyFont="1" applyBorder="1">
      <alignment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3" fillId="0" borderId="0" xfId="52" applyFont="1" applyBorder="1" applyAlignment="1">
      <alignment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2" fillId="0" borderId="0" xfId="52" applyFont="1">
      <alignment/>
      <protection/>
    </xf>
    <xf numFmtId="0" fontId="5" fillId="0" borderId="0" xfId="52" applyFont="1">
      <alignment/>
      <protection/>
    </xf>
    <xf numFmtId="0" fontId="2" fillId="0" borderId="0" xfId="52" applyFont="1" applyAlignment="1">
      <alignment/>
      <protection/>
    </xf>
    <xf numFmtId="0" fontId="3" fillId="0" borderId="0" xfId="52" applyFont="1" applyBorder="1" applyAlignment="1">
      <alignment horizontal="left"/>
      <protection/>
    </xf>
    <xf numFmtId="173" fontId="3" fillId="0" borderId="11" xfId="52" applyNumberFormat="1" applyFont="1" applyBorder="1" applyAlignment="1">
      <alignment horizontal="left"/>
      <protection/>
    </xf>
    <xf numFmtId="173" fontId="3" fillId="0" borderId="11" xfId="52" applyNumberFormat="1" applyFont="1" applyBorder="1" applyAlignment="1">
      <alignment horizontal="left" wrapText="1"/>
      <protection/>
    </xf>
    <xf numFmtId="173" fontId="3" fillId="0" borderId="11" xfId="52" applyNumberFormat="1" applyFont="1" applyBorder="1" applyAlignment="1">
      <alignment horizontal="center" vertical="center" wrapText="1"/>
      <protection/>
    </xf>
    <xf numFmtId="0" fontId="3" fillId="0" borderId="0" xfId="52" applyFont="1" applyFill="1" applyAlignment="1">
      <alignment vertical="top"/>
      <protection/>
    </xf>
    <xf numFmtId="173" fontId="3" fillId="0" borderId="0" xfId="52" applyNumberFormat="1" applyFont="1" applyBorder="1" applyAlignment="1">
      <alignment horizontal="left" vertical="center" wrapText="1"/>
      <protection/>
    </xf>
    <xf numFmtId="173" fontId="3" fillId="0" borderId="0" xfId="52" applyNumberFormat="1" applyFont="1" applyBorder="1" applyAlignment="1">
      <alignment horizontal="left" wrapText="1"/>
      <protection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8" fillId="0" borderId="0" xfId="52" applyFont="1">
      <alignment/>
      <protection/>
    </xf>
    <xf numFmtId="0" fontId="5" fillId="0" borderId="0" xfId="52" applyFont="1" applyAlignment="1">
      <alignment horizontal="left" vertical="center" indent="3"/>
      <protection/>
    </xf>
    <xf numFmtId="0" fontId="5" fillId="0" borderId="0" xfId="52" applyFont="1" applyAlignment="1">
      <alignment vertical="center"/>
      <protection/>
    </xf>
    <xf numFmtId="174" fontId="3" fillId="0" borderId="0" xfId="52" applyNumberFormat="1" applyFont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justify" vertical="center"/>
      <protection/>
    </xf>
    <xf numFmtId="0" fontId="3" fillId="0" borderId="0" xfId="52" applyFont="1" applyAlignment="1">
      <alignment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vertical="top"/>
      <protection/>
    </xf>
    <xf numFmtId="0" fontId="3" fillId="0" borderId="0" xfId="52" applyFont="1" applyAlignment="1">
      <alignment horizontal="left" vertical="center" indent="3"/>
      <protection/>
    </xf>
    <xf numFmtId="0" fontId="9" fillId="0" borderId="11" xfId="52" applyFont="1" applyBorder="1">
      <alignment/>
      <protection/>
    </xf>
    <xf numFmtId="0" fontId="3" fillId="0" borderId="0" xfId="52" applyFont="1" applyBorder="1" applyAlignment="1">
      <alignment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0" fontId="47" fillId="0" borderId="10" xfId="0" applyFont="1" applyBorder="1" applyAlignment="1">
      <alignment horizontal="right"/>
    </xf>
    <xf numFmtId="0" fontId="47" fillId="0" borderId="11" xfId="0" applyFont="1" applyBorder="1" applyAlignment="1">
      <alignment/>
    </xf>
    <xf numFmtId="173" fontId="3" fillId="0" borderId="14" xfId="52" applyNumberFormat="1" applyFont="1" applyBorder="1" applyAlignment="1">
      <alignment horizontal="left"/>
      <protection/>
    </xf>
    <xf numFmtId="0" fontId="47" fillId="0" borderId="14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" fillId="0" borderId="15" xfId="52" applyFont="1" applyBorder="1" applyAlignment="1">
      <alignment horizontal="center" vertical="center" wrapText="1"/>
      <protection/>
    </xf>
    <xf numFmtId="174" fontId="3" fillId="0" borderId="10" xfId="52" applyNumberFormat="1" applyFont="1" applyBorder="1" applyAlignment="1">
      <alignment horizontal="center" vertical="center" wrapText="1"/>
      <protection/>
    </xf>
    <xf numFmtId="174" fontId="3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174" fontId="4" fillId="0" borderId="10" xfId="52" applyNumberFormat="1" applyFont="1" applyBorder="1" applyAlignment="1">
      <alignment horizontal="center" vertical="center" wrapText="1"/>
      <protection/>
    </xf>
    <xf numFmtId="174" fontId="4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52" applyFont="1">
      <alignment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2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 wrapText="1"/>
    </xf>
    <xf numFmtId="174" fontId="3" fillId="0" borderId="16" xfId="52" applyNumberFormat="1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top" wrapText="1"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vertical="center" wrapText="1"/>
      <protection/>
    </xf>
    <xf numFmtId="174" fontId="4" fillId="0" borderId="10" xfId="52" applyNumberFormat="1" applyFont="1" applyBorder="1" applyAlignment="1">
      <alignment vertical="center" wrapText="1"/>
      <protection/>
    </xf>
    <xf numFmtId="0" fontId="48" fillId="0" borderId="10" xfId="0" applyFont="1" applyBorder="1" applyAlignment="1">
      <alignment horizontal="left"/>
    </xf>
    <xf numFmtId="173" fontId="4" fillId="0" borderId="14" xfId="52" applyNumberFormat="1" applyFont="1" applyBorder="1" applyAlignment="1">
      <alignment horizontal="left" vertical="center" wrapText="1"/>
      <protection/>
    </xf>
    <xf numFmtId="4" fontId="3" fillId="0" borderId="10" xfId="52" applyNumberFormat="1" applyFont="1" applyBorder="1" applyAlignment="1">
      <alignment horizontal="center" vertical="center" wrapText="1"/>
      <protection/>
    </xf>
    <xf numFmtId="4" fontId="4" fillId="0" borderId="10" xfId="52" applyNumberFormat="1" applyFont="1" applyBorder="1" applyAlignment="1">
      <alignment horizontal="center" vertical="center" wrapText="1"/>
      <protection/>
    </xf>
    <xf numFmtId="2" fontId="3" fillId="0" borderId="10" xfId="52" applyNumberFormat="1" applyFont="1" applyBorder="1" applyAlignment="1">
      <alignment horizontal="center" vertical="center" wrapText="1"/>
      <protection/>
    </xf>
    <xf numFmtId="3" fontId="3" fillId="0" borderId="10" xfId="52" applyNumberFormat="1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left" vertical="center" wrapText="1"/>
      <protection/>
    </xf>
    <xf numFmtId="174" fontId="3" fillId="33" borderId="10" xfId="52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47" fillId="33" borderId="10" xfId="0" applyFont="1" applyFill="1" applyBorder="1" applyAlignment="1">
      <alignment/>
    </xf>
    <xf numFmtId="173" fontId="4" fillId="0" borderId="0" xfId="52" applyNumberFormat="1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right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left" vertical="center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0" xfId="52" applyFont="1" applyAlignment="1">
      <alignment horizontal="center" vertical="center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 wrapText="1"/>
      <protection/>
    </xf>
    <xf numFmtId="0" fontId="0" fillId="0" borderId="0" xfId="0" applyAlignment="1">
      <alignment wrapText="1"/>
    </xf>
    <xf numFmtId="173" fontId="4" fillId="0" borderId="14" xfId="52" applyNumberFormat="1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18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" fillId="0" borderId="0" xfId="52" applyFont="1" applyBorder="1" applyAlignment="1">
      <alignment horizontal="center" wrapText="1"/>
      <protection/>
    </xf>
    <xf numFmtId="0" fontId="3" fillId="0" borderId="17" xfId="52" applyFont="1" applyBorder="1" applyAlignment="1">
      <alignment horizontal="left" vertical="center" wrapText="1"/>
      <protection/>
    </xf>
    <xf numFmtId="0" fontId="3" fillId="0" borderId="13" xfId="52" applyFont="1" applyBorder="1" applyAlignment="1">
      <alignment horizontal="left" vertical="center" wrapText="1"/>
      <protection/>
    </xf>
    <xf numFmtId="0" fontId="47" fillId="0" borderId="15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173" fontId="4" fillId="0" borderId="14" xfId="52" applyNumberFormat="1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76200</xdr:rowOff>
    </xdr:from>
    <xdr:to>
      <xdr:col>23</xdr:col>
      <xdr:colOff>9525</xdr:colOff>
      <xdr:row>32</xdr:row>
      <xdr:rowOff>152400</xdr:rowOff>
    </xdr:to>
    <xdr:grpSp>
      <xdr:nvGrpSpPr>
        <xdr:cNvPr id="1" name="Группа 190"/>
        <xdr:cNvGrpSpPr>
          <a:grpSpLocks/>
        </xdr:cNvGrpSpPr>
      </xdr:nvGrpSpPr>
      <xdr:grpSpPr>
        <a:xfrm>
          <a:off x="0" y="9058275"/>
          <a:ext cx="16973550" cy="1695450"/>
          <a:chOff x="209550" y="1975083"/>
          <a:chExt cx="8106913" cy="1565406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06968"/>
            <a:ext cx="1359935" cy="18471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 комитета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51288" y="2326908"/>
            <a:ext cx="691114" cy="18471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 flipV="1">
            <a:off x="1151979" y="2283077"/>
            <a:ext cx="9647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09506" y="2872061"/>
            <a:ext cx="2924569" cy="21994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"___05_"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_июля_ 2016 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6701" y="2309297"/>
            <a:ext cx="1447084" cy="149496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66679" y="2326908"/>
            <a:ext cx="13194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590133" y="1975083"/>
            <a:ext cx="2515170" cy="48371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
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 flipV="1">
            <a:off x="5827641" y="2274076"/>
            <a:ext cx="1082273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3"/>
          <xdr:cNvSpPr>
            <a:spLocks/>
          </xdr:cNvSpPr>
        </xdr:nvSpPr>
        <xdr:spPr>
          <a:xfrm>
            <a:off x="6060714" y="2300296"/>
            <a:ext cx="701248" cy="14088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" name="278"/>
          <xdr:cNvSpPr>
            <a:spLocks/>
          </xdr:cNvSpPr>
        </xdr:nvSpPr>
        <xdr:spPr>
          <a:xfrm>
            <a:off x="6997063" y="2317907"/>
            <a:ext cx="1246438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277"/>
          <xdr:cNvSpPr>
            <a:spLocks/>
          </xdr:cNvSpPr>
        </xdr:nvSpPr>
        <xdr:spPr>
          <a:xfrm>
            <a:off x="6883566" y="2317907"/>
            <a:ext cx="1432897" cy="14949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" name="267"/>
          <xdr:cNvSpPr>
            <a:spLocks/>
          </xdr:cNvSpPr>
        </xdr:nvSpPr>
        <xdr:spPr>
          <a:xfrm>
            <a:off x="1214807" y="2608290"/>
            <a:ext cx="350624" cy="16710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4" name="267"/>
          <xdr:cNvSpPr>
            <a:spLocks/>
          </xdr:cNvSpPr>
        </xdr:nvSpPr>
        <xdr:spPr>
          <a:xfrm>
            <a:off x="3867794" y="2599680"/>
            <a:ext cx="1400469" cy="1933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5" name="275"/>
          <xdr:cNvSpPr>
            <a:spLocks/>
          </xdr:cNvSpPr>
        </xdr:nvSpPr>
        <xdr:spPr>
          <a:xfrm>
            <a:off x="4712940" y="2784007"/>
            <a:ext cx="10153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3"/>
          <xdr:cNvSpPr>
            <a:spLocks/>
          </xdr:cNvSpPr>
        </xdr:nvSpPr>
        <xdr:spPr>
          <a:xfrm>
            <a:off x="4814277" y="2784007"/>
            <a:ext cx="810691" cy="1232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278"/>
          <xdr:cNvSpPr>
            <a:spLocks/>
          </xdr:cNvSpPr>
        </xdr:nvSpPr>
        <xdr:spPr>
          <a:xfrm>
            <a:off x="5813454" y="2784007"/>
            <a:ext cx="14734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874255" y="2793008"/>
            <a:ext cx="1436950" cy="17571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" name="267"/>
          <xdr:cNvSpPr>
            <a:spLocks/>
          </xdr:cNvSpPr>
        </xdr:nvSpPr>
        <xdr:spPr>
          <a:xfrm>
            <a:off x="241978" y="3276718"/>
            <a:ext cx="877573" cy="11427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0" name="273"/>
          <xdr:cNvSpPr>
            <a:spLocks/>
          </xdr:cNvSpPr>
        </xdr:nvSpPr>
        <xdr:spPr>
          <a:xfrm>
            <a:off x="4175857" y="3382383"/>
            <a:ext cx="672874" cy="131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273"/>
          <xdr:cNvSpPr>
            <a:spLocks/>
          </xdr:cNvSpPr>
        </xdr:nvSpPr>
        <xdr:spPr>
          <a:xfrm>
            <a:off x="1664741" y="3382383"/>
            <a:ext cx="828932" cy="1232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2" name="277"/>
          <xdr:cNvSpPr>
            <a:spLocks/>
          </xdr:cNvSpPr>
        </xdr:nvSpPr>
        <xdr:spPr>
          <a:xfrm>
            <a:off x="5286504" y="3382383"/>
            <a:ext cx="1424790" cy="15810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" name="273"/>
          <xdr:cNvSpPr>
            <a:spLocks/>
          </xdr:cNvSpPr>
        </xdr:nvSpPr>
        <xdr:spPr>
          <a:xfrm>
            <a:off x="7260538" y="3382383"/>
            <a:ext cx="676927" cy="131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(телефон)</a:t>
            </a:r>
          </a:p>
        </xdr:txBody>
      </xdr:sp>
      <xdr:sp>
        <xdr:nvSpPr>
          <xdr:cNvPr id="24" name="275"/>
          <xdr:cNvSpPr>
            <a:spLocks/>
          </xdr:cNvSpPr>
        </xdr:nvSpPr>
        <xdr:spPr>
          <a:xfrm flipV="1">
            <a:off x="918905" y="3373382"/>
            <a:ext cx="7342836" cy="176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13</xdr:col>
      <xdr:colOff>962025</xdr:colOff>
      <xdr:row>37</xdr:row>
      <xdr:rowOff>171450</xdr:rowOff>
    </xdr:to>
    <xdr:grpSp>
      <xdr:nvGrpSpPr>
        <xdr:cNvPr id="1" name="Группа 190"/>
        <xdr:cNvGrpSpPr>
          <a:grpSpLocks/>
        </xdr:cNvGrpSpPr>
      </xdr:nvGrpSpPr>
      <xdr:grpSpPr>
        <a:xfrm>
          <a:off x="0" y="7134225"/>
          <a:ext cx="13296900" cy="1695450"/>
          <a:chOff x="209550" y="1975083"/>
          <a:chExt cx="8106913" cy="1565406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06968"/>
            <a:ext cx="1357908" cy="18471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комитета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55342" y="2326908"/>
            <a:ext cx="685034" cy="18471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 flipV="1">
            <a:off x="1149952" y="2283077"/>
            <a:ext cx="9647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11533" y="2872061"/>
            <a:ext cx="2920515" cy="21994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"____"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____________ 20___года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4675" y="2309297"/>
            <a:ext cx="1451137" cy="149496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64652" y="2291686"/>
            <a:ext cx="132345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594186" y="1975083"/>
            <a:ext cx="2509090" cy="48371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 (указать наименование структурного подразделения, отвечающего за финансово-экономическое планирование)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 flipV="1">
            <a:off x="5825614" y="2274076"/>
            <a:ext cx="1086326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3"/>
          <xdr:cNvSpPr>
            <a:spLocks/>
          </xdr:cNvSpPr>
        </xdr:nvSpPr>
        <xdr:spPr>
          <a:xfrm>
            <a:off x="6062741" y="2300296"/>
            <a:ext cx="703275" cy="14088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" name="278"/>
          <xdr:cNvSpPr>
            <a:spLocks/>
          </xdr:cNvSpPr>
        </xdr:nvSpPr>
        <xdr:spPr>
          <a:xfrm>
            <a:off x="6993009" y="2274076"/>
            <a:ext cx="1248465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277"/>
          <xdr:cNvSpPr>
            <a:spLocks/>
          </xdr:cNvSpPr>
        </xdr:nvSpPr>
        <xdr:spPr>
          <a:xfrm>
            <a:off x="6881539" y="2317907"/>
            <a:ext cx="1434924" cy="14949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" name="267"/>
          <xdr:cNvSpPr>
            <a:spLocks/>
          </xdr:cNvSpPr>
        </xdr:nvSpPr>
        <xdr:spPr>
          <a:xfrm>
            <a:off x="1214807" y="2608290"/>
            <a:ext cx="348597" cy="16710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4" name="267"/>
          <xdr:cNvSpPr>
            <a:spLocks/>
          </xdr:cNvSpPr>
        </xdr:nvSpPr>
        <xdr:spPr>
          <a:xfrm>
            <a:off x="3867794" y="2599680"/>
            <a:ext cx="1400469" cy="1933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5" name="275"/>
          <xdr:cNvSpPr>
            <a:spLocks/>
          </xdr:cNvSpPr>
        </xdr:nvSpPr>
        <xdr:spPr>
          <a:xfrm>
            <a:off x="4714967" y="2784007"/>
            <a:ext cx="10113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3"/>
          <xdr:cNvSpPr>
            <a:spLocks/>
          </xdr:cNvSpPr>
        </xdr:nvSpPr>
        <xdr:spPr>
          <a:xfrm>
            <a:off x="4808196" y="2784007"/>
            <a:ext cx="812718" cy="1232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278"/>
          <xdr:cNvSpPr>
            <a:spLocks/>
          </xdr:cNvSpPr>
        </xdr:nvSpPr>
        <xdr:spPr>
          <a:xfrm>
            <a:off x="5813454" y="2784007"/>
            <a:ext cx="14815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878309" y="2793008"/>
            <a:ext cx="1441004" cy="17571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" name="267"/>
          <xdr:cNvSpPr>
            <a:spLocks/>
          </xdr:cNvSpPr>
        </xdr:nvSpPr>
        <xdr:spPr>
          <a:xfrm>
            <a:off x="237924" y="3276718"/>
            <a:ext cx="883654" cy="11427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0" name="273"/>
          <xdr:cNvSpPr>
            <a:spLocks/>
          </xdr:cNvSpPr>
        </xdr:nvSpPr>
        <xdr:spPr>
          <a:xfrm>
            <a:off x="4181937" y="3382383"/>
            <a:ext cx="668820" cy="131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273"/>
          <xdr:cNvSpPr>
            <a:spLocks/>
          </xdr:cNvSpPr>
        </xdr:nvSpPr>
        <xdr:spPr>
          <a:xfrm>
            <a:off x="1666768" y="3382383"/>
            <a:ext cx="830959" cy="1232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2" name="277"/>
          <xdr:cNvSpPr>
            <a:spLocks/>
          </xdr:cNvSpPr>
        </xdr:nvSpPr>
        <xdr:spPr>
          <a:xfrm>
            <a:off x="5284478" y="3382383"/>
            <a:ext cx="1428843" cy="15810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" name="273"/>
          <xdr:cNvSpPr>
            <a:spLocks/>
          </xdr:cNvSpPr>
        </xdr:nvSpPr>
        <xdr:spPr>
          <a:xfrm>
            <a:off x="7260538" y="3382383"/>
            <a:ext cx="672874" cy="131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(телефон)</a:t>
            </a:r>
          </a:p>
        </xdr:txBody>
      </xdr:sp>
      <xdr:sp>
        <xdr:nvSpPr>
          <xdr:cNvPr id="24" name="275"/>
          <xdr:cNvSpPr>
            <a:spLocks/>
          </xdr:cNvSpPr>
        </xdr:nvSpPr>
        <xdr:spPr>
          <a:xfrm flipV="1">
            <a:off x="912825" y="3320549"/>
            <a:ext cx="7346890" cy="176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76200</xdr:rowOff>
    </xdr:from>
    <xdr:to>
      <xdr:col>23</xdr:col>
      <xdr:colOff>9525</xdr:colOff>
      <xdr:row>38</xdr:row>
      <xdr:rowOff>152400</xdr:rowOff>
    </xdr:to>
    <xdr:grpSp>
      <xdr:nvGrpSpPr>
        <xdr:cNvPr id="1" name="Группа 190"/>
        <xdr:cNvGrpSpPr>
          <a:grpSpLocks/>
        </xdr:cNvGrpSpPr>
      </xdr:nvGrpSpPr>
      <xdr:grpSpPr>
        <a:xfrm>
          <a:off x="0" y="8848725"/>
          <a:ext cx="18030825" cy="1695450"/>
          <a:chOff x="209550" y="1975083"/>
          <a:chExt cx="8106913" cy="1565406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06968"/>
            <a:ext cx="1357908" cy="18471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 комитета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55342" y="2326908"/>
            <a:ext cx="685034" cy="18471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 flipV="1">
            <a:off x="1156032" y="2283077"/>
            <a:ext cx="95864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05452" y="2872061"/>
            <a:ext cx="2932676" cy="21994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"___05_"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  июля_ 2016 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4675" y="2309297"/>
            <a:ext cx="1451137" cy="149496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64652" y="2326908"/>
            <a:ext cx="132345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592159" y="1975083"/>
            <a:ext cx="2513143" cy="48371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
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 flipV="1">
            <a:off x="5823587" y="2274076"/>
            <a:ext cx="1084300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3"/>
          <xdr:cNvSpPr>
            <a:spLocks/>
          </xdr:cNvSpPr>
        </xdr:nvSpPr>
        <xdr:spPr>
          <a:xfrm>
            <a:off x="6058688" y="2300296"/>
            <a:ext cx="707328" cy="14088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" name="278"/>
          <xdr:cNvSpPr>
            <a:spLocks/>
          </xdr:cNvSpPr>
        </xdr:nvSpPr>
        <xdr:spPr>
          <a:xfrm>
            <a:off x="6997063" y="2317907"/>
            <a:ext cx="1246438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277"/>
          <xdr:cNvSpPr>
            <a:spLocks/>
          </xdr:cNvSpPr>
        </xdr:nvSpPr>
        <xdr:spPr>
          <a:xfrm>
            <a:off x="6881539" y="2317907"/>
            <a:ext cx="1434924" cy="14949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" name="267"/>
          <xdr:cNvSpPr>
            <a:spLocks/>
          </xdr:cNvSpPr>
        </xdr:nvSpPr>
        <xdr:spPr>
          <a:xfrm>
            <a:off x="1210754" y="2608290"/>
            <a:ext cx="350624" cy="16710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4" name="267"/>
          <xdr:cNvSpPr>
            <a:spLocks/>
          </xdr:cNvSpPr>
        </xdr:nvSpPr>
        <xdr:spPr>
          <a:xfrm>
            <a:off x="3867794" y="2599680"/>
            <a:ext cx="1400469" cy="1933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5" name="275"/>
          <xdr:cNvSpPr>
            <a:spLocks/>
          </xdr:cNvSpPr>
        </xdr:nvSpPr>
        <xdr:spPr>
          <a:xfrm>
            <a:off x="4706860" y="2784007"/>
            <a:ext cx="10234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3"/>
          <xdr:cNvSpPr>
            <a:spLocks/>
          </xdr:cNvSpPr>
        </xdr:nvSpPr>
        <xdr:spPr>
          <a:xfrm>
            <a:off x="4804143" y="2784007"/>
            <a:ext cx="812718" cy="1232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278"/>
          <xdr:cNvSpPr>
            <a:spLocks/>
          </xdr:cNvSpPr>
        </xdr:nvSpPr>
        <xdr:spPr>
          <a:xfrm>
            <a:off x="5811427" y="2784007"/>
            <a:ext cx="14774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876282" y="2793008"/>
            <a:ext cx="1443031" cy="17571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" name="267"/>
          <xdr:cNvSpPr>
            <a:spLocks/>
          </xdr:cNvSpPr>
        </xdr:nvSpPr>
        <xdr:spPr>
          <a:xfrm>
            <a:off x="239951" y="3276718"/>
            <a:ext cx="881627" cy="11427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0" name="273"/>
          <xdr:cNvSpPr>
            <a:spLocks/>
          </xdr:cNvSpPr>
        </xdr:nvSpPr>
        <xdr:spPr>
          <a:xfrm>
            <a:off x="4179911" y="3382383"/>
            <a:ext cx="672874" cy="131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273"/>
          <xdr:cNvSpPr>
            <a:spLocks/>
          </xdr:cNvSpPr>
        </xdr:nvSpPr>
        <xdr:spPr>
          <a:xfrm>
            <a:off x="1670821" y="3382383"/>
            <a:ext cx="830959" cy="1232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2" name="277"/>
          <xdr:cNvSpPr>
            <a:spLocks/>
          </xdr:cNvSpPr>
        </xdr:nvSpPr>
        <xdr:spPr>
          <a:xfrm>
            <a:off x="5288531" y="3382383"/>
            <a:ext cx="1422763" cy="15810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" name="273"/>
          <xdr:cNvSpPr>
            <a:spLocks/>
          </xdr:cNvSpPr>
        </xdr:nvSpPr>
        <xdr:spPr>
          <a:xfrm>
            <a:off x="7262564" y="3382383"/>
            <a:ext cx="676927" cy="131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(телефон)</a:t>
            </a:r>
          </a:p>
        </xdr:txBody>
      </xdr:sp>
      <xdr:sp>
        <xdr:nvSpPr>
          <xdr:cNvPr id="24" name="275"/>
          <xdr:cNvSpPr>
            <a:spLocks/>
          </xdr:cNvSpPr>
        </xdr:nvSpPr>
        <xdr:spPr>
          <a:xfrm flipV="1">
            <a:off x="916878" y="3373382"/>
            <a:ext cx="7340810" cy="176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76200</xdr:rowOff>
    </xdr:from>
    <xdr:to>
      <xdr:col>23</xdr:col>
      <xdr:colOff>9525</xdr:colOff>
      <xdr:row>31</xdr:row>
      <xdr:rowOff>152400</xdr:rowOff>
    </xdr:to>
    <xdr:grpSp>
      <xdr:nvGrpSpPr>
        <xdr:cNvPr id="1" name="Группа 190"/>
        <xdr:cNvGrpSpPr>
          <a:grpSpLocks/>
        </xdr:cNvGrpSpPr>
      </xdr:nvGrpSpPr>
      <xdr:grpSpPr>
        <a:xfrm>
          <a:off x="0" y="8315325"/>
          <a:ext cx="16725900" cy="1695450"/>
          <a:chOff x="209550" y="1975083"/>
          <a:chExt cx="8106913" cy="1565406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06968"/>
            <a:ext cx="1361961" cy="18471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комитета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53315" y="2326908"/>
            <a:ext cx="687061" cy="18471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 flipV="1">
            <a:off x="1156032" y="2283077"/>
            <a:ext cx="96066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09506" y="2872061"/>
            <a:ext cx="2926596" cy="21994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"___05"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_июля_ 2016 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6701" y="2309297"/>
            <a:ext cx="1449111" cy="149496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72759" y="2326908"/>
            <a:ext cx="1315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594186" y="1975083"/>
            <a:ext cx="2511116" cy="48371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
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 flipV="1">
            <a:off x="5827641" y="2274076"/>
            <a:ext cx="1080246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3"/>
          <xdr:cNvSpPr>
            <a:spLocks/>
          </xdr:cNvSpPr>
        </xdr:nvSpPr>
        <xdr:spPr>
          <a:xfrm>
            <a:off x="6062741" y="2300296"/>
            <a:ext cx="707328" cy="14088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" name="278"/>
          <xdr:cNvSpPr>
            <a:spLocks/>
          </xdr:cNvSpPr>
        </xdr:nvSpPr>
        <xdr:spPr>
          <a:xfrm>
            <a:off x="6990983" y="2317907"/>
            <a:ext cx="1256572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277"/>
          <xdr:cNvSpPr>
            <a:spLocks/>
          </xdr:cNvSpPr>
        </xdr:nvSpPr>
        <xdr:spPr>
          <a:xfrm>
            <a:off x="6885593" y="2317907"/>
            <a:ext cx="1430870" cy="14949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" name="267"/>
          <xdr:cNvSpPr>
            <a:spLocks/>
          </xdr:cNvSpPr>
        </xdr:nvSpPr>
        <xdr:spPr>
          <a:xfrm>
            <a:off x="1216834" y="2608290"/>
            <a:ext cx="350624" cy="16710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4" name="267"/>
          <xdr:cNvSpPr>
            <a:spLocks/>
          </xdr:cNvSpPr>
        </xdr:nvSpPr>
        <xdr:spPr>
          <a:xfrm>
            <a:off x="3865768" y="2599680"/>
            <a:ext cx="1402496" cy="1933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5" name="275"/>
          <xdr:cNvSpPr>
            <a:spLocks/>
          </xdr:cNvSpPr>
        </xdr:nvSpPr>
        <xdr:spPr>
          <a:xfrm>
            <a:off x="4710913" y="2784007"/>
            <a:ext cx="10153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3"/>
          <xdr:cNvSpPr>
            <a:spLocks/>
          </xdr:cNvSpPr>
        </xdr:nvSpPr>
        <xdr:spPr>
          <a:xfrm>
            <a:off x="4804143" y="2784007"/>
            <a:ext cx="820825" cy="1232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278"/>
          <xdr:cNvSpPr>
            <a:spLocks/>
          </xdr:cNvSpPr>
        </xdr:nvSpPr>
        <xdr:spPr>
          <a:xfrm>
            <a:off x="5813454" y="2784007"/>
            <a:ext cx="14774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874255" y="2793008"/>
            <a:ext cx="1441004" cy="17571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" name="267"/>
          <xdr:cNvSpPr>
            <a:spLocks/>
          </xdr:cNvSpPr>
        </xdr:nvSpPr>
        <xdr:spPr>
          <a:xfrm>
            <a:off x="241978" y="3276718"/>
            <a:ext cx="877573" cy="11427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0" name="273"/>
          <xdr:cNvSpPr>
            <a:spLocks/>
          </xdr:cNvSpPr>
        </xdr:nvSpPr>
        <xdr:spPr>
          <a:xfrm>
            <a:off x="4183964" y="3382383"/>
            <a:ext cx="664767" cy="131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273"/>
          <xdr:cNvSpPr>
            <a:spLocks/>
          </xdr:cNvSpPr>
        </xdr:nvSpPr>
        <xdr:spPr>
          <a:xfrm>
            <a:off x="1664741" y="3382383"/>
            <a:ext cx="835012" cy="1232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2" name="277"/>
          <xdr:cNvSpPr>
            <a:spLocks/>
          </xdr:cNvSpPr>
        </xdr:nvSpPr>
        <xdr:spPr>
          <a:xfrm>
            <a:off x="5282451" y="3382383"/>
            <a:ext cx="1430870" cy="15810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" name="273"/>
          <xdr:cNvSpPr>
            <a:spLocks/>
          </xdr:cNvSpPr>
        </xdr:nvSpPr>
        <xdr:spPr>
          <a:xfrm>
            <a:off x="7264591" y="3382383"/>
            <a:ext cx="668820" cy="131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(телефон)</a:t>
            </a:r>
          </a:p>
        </xdr:txBody>
      </xdr:sp>
      <xdr:sp>
        <xdr:nvSpPr>
          <xdr:cNvPr id="24" name="275"/>
          <xdr:cNvSpPr>
            <a:spLocks/>
          </xdr:cNvSpPr>
        </xdr:nvSpPr>
        <xdr:spPr>
          <a:xfrm flipV="1">
            <a:off x="916878" y="3373382"/>
            <a:ext cx="7344863" cy="176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18</xdr:row>
      <xdr:rowOff>104775</xdr:rowOff>
    </xdr:from>
    <xdr:to>
      <xdr:col>16</xdr:col>
      <xdr:colOff>85725</xdr:colOff>
      <xdr:row>25</xdr:row>
      <xdr:rowOff>9525</xdr:rowOff>
    </xdr:to>
    <xdr:grpSp>
      <xdr:nvGrpSpPr>
        <xdr:cNvPr id="1" name="Группа 190"/>
        <xdr:cNvGrpSpPr>
          <a:grpSpLocks/>
        </xdr:cNvGrpSpPr>
      </xdr:nvGrpSpPr>
      <xdr:grpSpPr>
        <a:xfrm>
          <a:off x="190500" y="6219825"/>
          <a:ext cx="15306675" cy="1323975"/>
          <a:chOff x="209550" y="1975083"/>
          <a:chExt cx="8106913" cy="1640545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05096"/>
            <a:ext cx="1361961" cy="188663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Председателя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комитета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53315" y="2329031"/>
            <a:ext cx="691114" cy="177179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 flipV="1">
            <a:off x="1158059" y="2281865"/>
            <a:ext cx="95864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11533" y="2872051"/>
            <a:ext cx="2916462" cy="224345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"__05_"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_июля__ 2016 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6701" y="2317547"/>
            <a:ext cx="1447084" cy="141497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68706" y="2293759"/>
            <a:ext cx="13214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594186" y="1975083"/>
            <a:ext cx="2517196" cy="48396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 flipV="1">
            <a:off x="5823587" y="2269971"/>
            <a:ext cx="1090380" cy="118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3"/>
          <xdr:cNvSpPr>
            <a:spLocks/>
          </xdr:cNvSpPr>
        </xdr:nvSpPr>
        <xdr:spPr>
          <a:xfrm>
            <a:off x="6060714" y="2293759"/>
            <a:ext cx="705301" cy="15339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" name="278"/>
          <xdr:cNvSpPr>
            <a:spLocks/>
          </xdr:cNvSpPr>
        </xdr:nvSpPr>
        <xdr:spPr>
          <a:xfrm>
            <a:off x="6995036" y="2340925"/>
            <a:ext cx="12504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277"/>
          <xdr:cNvSpPr>
            <a:spLocks/>
          </xdr:cNvSpPr>
        </xdr:nvSpPr>
        <xdr:spPr>
          <a:xfrm>
            <a:off x="6889646" y="2317547"/>
            <a:ext cx="1426817" cy="15339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" name="267"/>
          <xdr:cNvSpPr>
            <a:spLocks/>
          </xdr:cNvSpPr>
        </xdr:nvSpPr>
        <xdr:spPr>
          <a:xfrm>
            <a:off x="1218861" y="2612435"/>
            <a:ext cx="342517" cy="1652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4" name="267"/>
          <xdr:cNvSpPr>
            <a:spLocks/>
          </xdr:cNvSpPr>
        </xdr:nvSpPr>
        <xdr:spPr>
          <a:xfrm>
            <a:off x="3861714" y="2600541"/>
            <a:ext cx="1402496" cy="1886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5" name="275"/>
          <xdr:cNvSpPr>
            <a:spLocks/>
          </xdr:cNvSpPr>
        </xdr:nvSpPr>
        <xdr:spPr>
          <a:xfrm>
            <a:off x="4714967" y="2789614"/>
            <a:ext cx="10093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3"/>
          <xdr:cNvSpPr>
            <a:spLocks/>
          </xdr:cNvSpPr>
        </xdr:nvSpPr>
        <xdr:spPr>
          <a:xfrm>
            <a:off x="4810223" y="2789614"/>
            <a:ext cx="812718" cy="1181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278"/>
          <xdr:cNvSpPr>
            <a:spLocks/>
          </xdr:cNvSpPr>
        </xdr:nvSpPr>
        <xdr:spPr>
          <a:xfrm>
            <a:off x="5809400" y="2789614"/>
            <a:ext cx="14835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874255" y="2789614"/>
            <a:ext cx="1436950" cy="17717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" name="267"/>
          <xdr:cNvSpPr>
            <a:spLocks/>
          </xdr:cNvSpPr>
        </xdr:nvSpPr>
        <xdr:spPr>
          <a:xfrm>
            <a:off x="239951" y="3273164"/>
            <a:ext cx="883654" cy="1181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0" name="273"/>
          <xdr:cNvSpPr>
            <a:spLocks/>
          </xdr:cNvSpPr>
        </xdr:nvSpPr>
        <xdr:spPr>
          <a:xfrm>
            <a:off x="4183964" y="3379390"/>
            <a:ext cx="666794" cy="23623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273"/>
          <xdr:cNvSpPr>
            <a:spLocks/>
          </xdr:cNvSpPr>
        </xdr:nvSpPr>
        <xdr:spPr>
          <a:xfrm>
            <a:off x="1672848" y="3379390"/>
            <a:ext cx="822852" cy="13001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2" name="277"/>
          <xdr:cNvSpPr>
            <a:spLocks/>
          </xdr:cNvSpPr>
        </xdr:nvSpPr>
        <xdr:spPr>
          <a:xfrm>
            <a:off x="5280424" y="3379390"/>
            <a:ext cx="1436950" cy="1652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" name="273"/>
          <xdr:cNvSpPr>
            <a:spLocks/>
          </xdr:cNvSpPr>
        </xdr:nvSpPr>
        <xdr:spPr>
          <a:xfrm>
            <a:off x="7266618" y="3379390"/>
            <a:ext cx="670847" cy="1414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(телефон)</a:t>
            </a:r>
          </a:p>
        </xdr:txBody>
      </xdr:sp>
      <xdr:sp>
        <xdr:nvSpPr>
          <xdr:cNvPr id="24" name="275"/>
          <xdr:cNvSpPr>
            <a:spLocks/>
          </xdr:cNvSpPr>
        </xdr:nvSpPr>
        <xdr:spPr>
          <a:xfrm flipV="1">
            <a:off x="914851" y="3438449"/>
            <a:ext cx="7344863" cy="118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76200</xdr:rowOff>
    </xdr:from>
    <xdr:to>
      <xdr:col>23</xdr:col>
      <xdr:colOff>9525</xdr:colOff>
      <xdr:row>29</xdr:row>
      <xdr:rowOff>152400</xdr:rowOff>
    </xdr:to>
    <xdr:grpSp>
      <xdr:nvGrpSpPr>
        <xdr:cNvPr id="1" name="Группа 190"/>
        <xdr:cNvGrpSpPr>
          <a:grpSpLocks/>
        </xdr:cNvGrpSpPr>
      </xdr:nvGrpSpPr>
      <xdr:grpSpPr>
        <a:xfrm>
          <a:off x="0" y="6486525"/>
          <a:ext cx="13420725" cy="1695450"/>
          <a:chOff x="209550" y="1975083"/>
          <a:chExt cx="8106913" cy="1565406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06968"/>
            <a:ext cx="1363988" cy="18471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комитета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57369" y="2326908"/>
            <a:ext cx="685034" cy="18471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 flipV="1">
            <a:off x="1154005" y="2283077"/>
            <a:ext cx="96066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09506" y="2872061"/>
            <a:ext cx="2922542" cy="21994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"___05_"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_июля_ 2016 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4675" y="2309297"/>
            <a:ext cx="1455191" cy="149496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74786" y="2326908"/>
            <a:ext cx="131737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598240" y="1975083"/>
            <a:ext cx="2509090" cy="48371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
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 flipV="1">
            <a:off x="5825614" y="2274076"/>
            <a:ext cx="1082273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3"/>
          <xdr:cNvSpPr>
            <a:spLocks/>
          </xdr:cNvSpPr>
        </xdr:nvSpPr>
        <xdr:spPr>
          <a:xfrm>
            <a:off x="6060714" y="2300296"/>
            <a:ext cx="707328" cy="14088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" name="278"/>
          <xdr:cNvSpPr>
            <a:spLocks/>
          </xdr:cNvSpPr>
        </xdr:nvSpPr>
        <xdr:spPr>
          <a:xfrm>
            <a:off x="6993009" y="2317907"/>
            <a:ext cx="1248465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277"/>
          <xdr:cNvSpPr>
            <a:spLocks/>
          </xdr:cNvSpPr>
        </xdr:nvSpPr>
        <xdr:spPr>
          <a:xfrm>
            <a:off x="6883566" y="2317907"/>
            <a:ext cx="1432897" cy="14949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" name="267"/>
          <xdr:cNvSpPr>
            <a:spLocks/>
          </xdr:cNvSpPr>
        </xdr:nvSpPr>
        <xdr:spPr>
          <a:xfrm>
            <a:off x="1216834" y="2608290"/>
            <a:ext cx="350624" cy="16710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4" name="267"/>
          <xdr:cNvSpPr>
            <a:spLocks/>
          </xdr:cNvSpPr>
        </xdr:nvSpPr>
        <xdr:spPr>
          <a:xfrm>
            <a:off x="3869821" y="2599680"/>
            <a:ext cx="1398442" cy="1933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5" name="275"/>
          <xdr:cNvSpPr>
            <a:spLocks/>
          </xdr:cNvSpPr>
        </xdr:nvSpPr>
        <xdr:spPr>
          <a:xfrm>
            <a:off x="4714967" y="2784007"/>
            <a:ext cx="10133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3"/>
          <xdr:cNvSpPr>
            <a:spLocks/>
          </xdr:cNvSpPr>
        </xdr:nvSpPr>
        <xdr:spPr>
          <a:xfrm>
            <a:off x="4812250" y="2784007"/>
            <a:ext cx="804611" cy="1232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278"/>
          <xdr:cNvSpPr>
            <a:spLocks/>
          </xdr:cNvSpPr>
        </xdr:nvSpPr>
        <xdr:spPr>
          <a:xfrm>
            <a:off x="5813454" y="2784007"/>
            <a:ext cx="14795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876282" y="2793008"/>
            <a:ext cx="1438977" cy="17571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" name="267"/>
          <xdr:cNvSpPr>
            <a:spLocks/>
          </xdr:cNvSpPr>
        </xdr:nvSpPr>
        <xdr:spPr>
          <a:xfrm>
            <a:off x="244004" y="3276718"/>
            <a:ext cx="875547" cy="11427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0" name="273"/>
          <xdr:cNvSpPr>
            <a:spLocks/>
          </xdr:cNvSpPr>
        </xdr:nvSpPr>
        <xdr:spPr>
          <a:xfrm>
            <a:off x="4179911" y="3382383"/>
            <a:ext cx="672874" cy="131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273"/>
          <xdr:cNvSpPr>
            <a:spLocks/>
          </xdr:cNvSpPr>
        </xdr:nvSpPr>
        <xdr:spPr>
          <a:xfrm>
            <a:off x="1670821" y="3382383"/>
            <a:ext cx="828932" cy="1232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2" name="277"/>
          <xdr:cNvSpPr>
            <a:spLocks/>
          </xdr:cNvSpPr>
        </xdr:nvSpPr>
        <xdr:spPr>
          <a:xfrm>
            <a:off x="5278397" y="3382383"/>
            <a:ext cx="1438977" cy="15810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" name="273"/>
          <xdr:cNvSpPr>
            <a:spLocks/>
          </xdr:cNvSpPr>
        </xdr:nvSpPr>
        <xdr:spPr>
          <a:xfrm>
            <a:off x="7262564" y="3382383"/>
            <a:ext cx="672874" cy="131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(телефон)</a:t>
            </a:r>
          </a:p>
        </xdr:txBody>
      </xdr:sp>
      <xdr:sp>
        <xdr:nvSpPr>
          <xdr:cNvPr id="24" name="275"/>
          <xdr:cNvSpPr>
            <a:spLocks/>
          </xdr:cNvSpPr>
        </xdr:nvSpPr>
        <xdr:spPr>
          <a:xfrm flipV="1">
            <a:off x="916878" y="3373382"/>
            <a:ext cx="7340810" cy="176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T96"/>
  <sheetViews>
    <sheetView tabSelected="1" zoomScalePageLayoutView="0" workbookViewId="0" topLeftCell="A1">
      <selection activeCell="Z23" sqref="X23:Z34"/>
    </sheetView>
  </sheetViews>
  <sheetFormatPr defaultColWidth="9.140625" defaultRowHeight="15"/>
  <cols>
    <col min="1" max="1" width="13.140625" style="2" customWidth="1"/>
    <col min="2" max="2" width="28.421875" style="2" customWidth="1"/>
    <col min="3" max="3" width="13.140625" style="2" customWidth="1"/>
    <col min="4" max="4" width="11.28125" style="2" customWidth="1"/>
    <col min="5" max="5" width="7.140625" style="2" customWidth="1"/>
    <col min="6" max="6" width="10.00390625" style="2" customWidth="1"/>
    <col min="7" max="8" width="10.28125" style="2" customWidth="1"/>
    <col min="9" max="9" width="6.57421875" style="2" customWidth="1"/>
    <col min="10" max="11" width="11.00390625" style="2" customWidth="1"/>
    <col min="12" max="12" width="10.57421875" style="2" customWidth="1"/>
    <col min="13" max="13" width="7.00390625" style="2" customWidth="1"/>
    <col min="14" max="14" width="10.8515625" style="2" customWidth="1"/>
    <col min="15" max="15" width="12.28125" style="2" customWidth="1"/>
    <col min="16" max="16" width="7.57421875" style="2" customWidth="1"/>
    <col min="17" max="17" width="9.7109375" style="2" customWidth="1"/>
    <col min="18" max="18" width="10.8515625" style="2" customWidth="1"/>
    <col min="19" max="19" width="15.00390625" style="2" customWidth="1"/>
    <col min="20" max="20" width="7.00390625" style="2" customWidth="1"/>
    <col min="21" max="21" width="10.8515625" style="2" customWidth="1"/>
    <col min="22" max="22" width="8.140625" style="2" customWidth="1"/>
    <col min="23" max="23" width="12.28125" style="2" customWidth="1"/>
    <col min="24" max="16384" width="9.140625" style="2" customWidth="1"/>
  </cols>
  <sheetData>
    <row r="1" spans="1:23" ht="5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"/>
      <c r="S1" s="81" t="s">
        <v>51</v>
      </c>
      <c r="T1" s="81"/>
      <c r="U1" s="95"/>
      <c r="V1" s="95"/>
      <c r="W1" s="95"/>
    </row>
    <row r="2" spans="1:46" ht="15" customHeight="1">
      <c r="A2" s="1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4"/>
      <c r="S2" s="24"/>
      <c r="T2" s="24"/>
      <c r="U2" s="32"/>
      <c r="V2" s="1"/>
      <c r="W2" s="7" t="s">
        <v>29</v>
      </c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1:46" ht="13.5" thickBot="1">
      <c r="A3" s="92" t="s">
        <v>15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:46" ht="18" customHeight="1">
      <c r="A4" s="93" t="s">
        <v>28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</row>
    <row r="5" spans="1:46" ht="12.75">
      <c r="A5" s="94" t="s">
        <v>79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</row>
    <row r="6" spans="1:23" s="29" customFormat="1" ht="14.25">
      <c r="A6" s="80" t="s">
        <v>94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</row>
    <row r="7" spans="1:23" s="29" customFormat="1" ht="51">
      <c r="A7" s="25" t="s">
        <v>6</v>
      </c>
      <c r="B7" s="96" t="s">
        <v>57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</row>
    <row r="8" spans="1:23" s="29" customFormat="1" ht="25.5">
      <c r="A8" s="26" t="s">
        <v>1</v>
      </c>
      <c r="B8" s="21" t="s">
        <v>7</v>
      </c>
      <c r="C8" s="21"/>
      <c r="D8" s="15"/>
      <c r="E8" s="15"/>
      <c r="F8" s="22"/>
      <c r="G8" s="22"/>
      <c r="H8" s="15"/>
      <c r="I8" s="15"/>
      <c r="J8" s="22"/>
      <c r="K8" s="22"/>
      <c r="L8" s="22"/>
      <c r="M8" s="22"/>
      <c r="N8" s="10"/>
      <c r="O8" s="39"/>
      <c r="P8" s="39"/>
      <c r="Q8" s="39"/>
      <c r="R8" s="39"/>
      <c r="S8" s="39"/>
      <c r="T8" s="39"/>
      <c r="U8" s="39"/>
      <c r="V8" s="39"/>
      <c r="W8" s="39"/>
    </row>
    <row r="9" spans="1:23" s="29" customFormat="1" ht="25.5">
      <c r="A9" s="26" t="s">
        <v>2</v>
      </c>
      <c r="B9" s="22" t="s">
        <v>82</v>
      </c>
      <c r="C9" s="22"/>
      <c r="D9" s="15"/>
      <c r="E9" s="15"/>
      <c r="F9" s="22"/>
      <c r="G9" s="22"/>
      <c r="H9" s="15"/>
      <c r="I9" s="15"/>
      <c r="J9" s="22"/>
      <c r="K9" s="22"/>
      <c r="L9" s="23"/>
      <c r="M9" s="23"/>
      <c r="N9" s="10"/>
      <c r="O9" s="39"/>
      <c r="P9" s="39"/>
      <c r="Q9" s="39"/>
      <c r="R9" s="39"/>
      <c r="S9" s="39"/>
      <c r="T9" s="39"/>
      <c r="U9" s="39"/>
      <c r="V9" s="39"/>
      <c r="W9" s="39"/>
    </row>
    <row r="10" spans="1:4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</row>
    <row r="11" spans="1:46" ht="90" customHeight="1">
      <c r="A11" s="82" t="s">
        <v>16</v>
      </c>
      <c r="B11" s="82">
        <v>0</v>
      </c>
      <c r="C11" s="82" t="s">
        <v>17</v>
      </c>
      <c r="D11" s="82" t="s">
        <v>95</v>
      </c>
      <c r="E11" s="82"/>
      <c r="F11" s="82"/>
      <c r="G11" s="82"/>
      <c r="H11" s="82" t="s">
        <v>96</v>
      </c>
      <c r="I11" s="82"/>
      <c r="J11" s="82"/>
      <c r="K11" s="82"/>
      <c r="L11" s="82" t="s">
        <v>18</v>
      </c>
      <c r="M11" s="82"/>
      <c r="N11" s="82"/>
      <c r="O11" s="82" t="s">
        <v>19</v>
      </c>
      <c r="P11" s="82"/>
      <c r="Q11" s="82"/>
      <c r="R11" s="82"/>
      <c r="S11" s="85" t="s">
        <v>49</v>
      </c>
      <c r="T11" s="83" t="s">
        <v>3</v>
      </c>
      <c r="U11" s="84"/>
      <c r="V11" s="88"/>
      <c r="W11" s="85" t="s">
        <v>20</v>
      </c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</row>
    <row r="12" spans="1:46" ht="44.25" customHeight="1">
      <c r="A12" s="82"/>
      <c r="B12" s="82"/>
      <c r="C12" s="82"/>
      <c r="D12" s="82" t="s">
        <v>21</v>
      </c>
      <c r="E12" s="83" t="s">
        <v>14</v>
      </c>
      <c r="F12" s="84"/>
      <c r="G12" s="88"/>
      <c r="H12" s="82" t="s">
        <v>21</v>
      </c>
      <c r="I12" s="83" t="s">
        <v>14</v>
      </c>
      <c r="J12" s="84"/>
      <c r="K12" s="88"/>
      <c r="L12" s="82" t="s">
        <v>22</v>
      </c>
      <c r="M12" s="83" t="s">
        <v>14</v>
      </c>
      <c r="N12" s="84"/>
      <c r="O12" s="82" t="s">
        <v>22</v>
      </c>
      <c r="P12" s="83" t="s">
        <v>14</v>
      </c>
      <c r="Q12" s="84"/>
      <c r="R12" s="88"/>
      <c r="S12" s="89"/>
      <c r="T12" s="85" t="s">
        <v>68</v>
      </c>
      <c r="U12" s="82" t="s">
        <v>69</v>
      </c>
      <c r="V12" s="82" t="s">
        <v>70</v>
      </c>
      <c r="W12" s="89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</row>
    <row r="13" spans="1:46" ht="12.75">
      <c r="A13" s="82"/>
      <c r="B13" s="82"/>
      <c r="C13" s="82"/>
      <c r="D13" s="82"/>
      <c r="E13" s="6" t="s">
        <v>68</v>
      </c>
      <c r="F13" s="6" t="s">
        <v>69</v>
      </c>
      <c r="G13" s="6" t="s">
        <v>70</v>
      </c>
      <c r="H13" s="82"/>
      <c r="I13" s="6" t="s">
        <v>68</v>
      </c>
      <c r="J13" s="6" t="s">
        <v>69</v>
      </c>
      <c r="K13" s="6" t="s">
        <v>70</v>
      </c>
      <c r="L13" s="82"/>
      <c r="M13" s="6" t="s">
        <v>68</v>
      </c>
      <c r="N13" s="6" t="s">
        <v>69</v>
      </c>
      <c r="O13" s="82"/>
      <c r="P13" s="6" t="s">
        <v>68</v>
      </c>
      <c r="Q13" s="6" t="s">
        <v>69</v>
      </c>
      <c r="R13" s="6" t="s">
        <v>70</v>
      </c>
      <c r="S13" s="86"/>
      <c r="T13" s="86"/>
      <c r="U13" s="82"/>
      <c r="V13" s="82"/>
      <c r="W13" s="86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</row>
    <row r="14" spans="1:46" ht="12.75">
      <c r="A14" s="6" t="s">
        <v>4</v>
      </c>
      <c r="B14" s="6">
        <v>1</v>
      </c>
      <c r="C14" s="6">
        <v>2</v>
      </c>
      <c r="D14" s="6">
        <v>3</v>
      </c>
      <c r="E14" s="6">
        <v>4</v>
      </c>
      <c r="F14" s="6">
        <v>5</v>
      </c>
      <c r="G14" s="6">
        <v>6</v>
      </c>
      <c r="H14" s="6">
        <v>7</v>
      </c>
      <c r="I14" s="6">
        <v>8</v>
      </c>
      <c r="J14" s="6">
        <v>9</v>
      </c>
      <c r="K14" s="6">
        <v>10</v>
      </c>
      <c r="L14" s="6">
        <v>11</v>
      </c>
      <c r="M14" s="6">
        <v>12</v>
      </c>
      <c r="N14" s="6">
        <v>13</v>
      </c>
      <c r="O14" s="33">
        <v>14</v>
      </c>
      <c r="P14" s="6">
        <v>15</v>
      </c>
      <c r="Q14" s="6">
        <v>16</v>
      </c>
      <c r="R14" s="6">
        <v>17</v>
      </c>
      <c r="S14" s="6">
        <v>18</v>
      </c>
      <c r="T14" s="6">
        <v>19</v>
      </c>
      <c r="U14" s="6">
        <v>20</v>
      </c>
      <c r="V14" s="6">
        <v>21</v>
      </c>
      <c r="W14" s="6">
        <v>22</v>
      </c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</row>
    <row r="15" spans="1:46" s="9" customFormat="1" ht="51">
      <c r="A15" s="90" t="s">
        <v>58</v>
      </c>
      <c r="B15" s="57" t="s">
        <v>86</v>
      </c>
      <c r="C15" s="65"/>
      <c r="D15" s="58">
        <f>SUM(E15:G15)</f>
        <v>1293400</v>
      </c>
      <c r="E15" s="58">
        <v>0</v>
      </c>
      <c r="F15" s="58">
        <f>SUM(F16:F17)</f>
        <v>1123000</v>
      </c>
      <c r="G15" s="73">
        <f>SUM(G16:G17)</f>
        <v>170400</v>
      </c>
      <c r="H15" s="58">
        <f>SUM(I15:K15)</f>
        <v>1293400</v>
      </c>
      <c r="I15" s="58"/>
      <c r="J15" s="58">
        <f>SUM(J16:J17)</f>
        <v>1123000</v>
      </c>
      <c r="K15" s="58">
        <f>SUM(K16:K17)</f>
        <v>170400</v>
      </c>
      <c r="L15" s="58">
        <f>SUM(M15:N15)</f>
        <v>1123000</v>
      </c>
      <c r="M15" s="58">
        <f aca="true" t="shared" si="0" ref="M15:R15">SUM(M16:M17)</f>
        <v>0</v>
      </c>
      <c r="N15" s="58">
        <f t="shared" si="0"/>
        <v>1123000</v>
      </c>
      <c r="O15" s="58">
        <f t="shared" si="0"/>
        <v>713600</v>
      </c>
      <c r="P15" s="58">
        <f t="shared" si="0"/>
        <v>0</v>
      </c>
      <c r="Q15" s="58">
        <f t="shared" si="0"/>
        <v>543200</v>
      </c>
      <c r="R15" s="73">
        <f t="shared" si="0"/>
        <v>170400</v>
      </c>
      <c r="S15" s="58"/>
      <c r="T15" s="58">
        <f aca="true" t="shared" si="1" ref="T15:U17">M15-P15</f>
        <v>0</v>
      </c>
      <c r="U15" s="58">
        <f t="shared" si="1"/>
        <v>579800</v>
      </c>
      <c r="V15" s="58">
        <v>0</v>
      </c>
      <c r="W15" s="59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</row>
    <row r="16" spans="1:46" ht="127.5">
      <c r="A16" s="91"/>
      <c r="B16" s="54" t="s">
        <v>97</v>
      </c>
      <c r="C16" s="66" t="s">
        <v>63</v>
      </c>
      <c r="D16" s="64">
        <f>SUM(E16:G16)</f>
        <v>1018400</v>
      </c>
      <c r="E16" s="55">
        <v>0</v>
      </c>
      <c r="F16" s="55">
        <v>873000</v>
      </c>
      <c r="G16" s="72">
        <v>145400</v>
      </c>
      <c r="H16" s="55">
        <f>SUM(I16:K16)</f>
        <v>1018400</v>
      </c>
      <c r="I16" s="55"/>
      <c r="J16" s="55">
        <v>873000</v>
      </c>
      <c r="K16" s="72">
        <v>145400</v>
      </c>
      <c r="L16" s="55">
        <f>SUM(M16:N16)</f>
        <v>873000</v>
      </c>
      <c r="M16" s="55">
        <v>0</v>
      </c>
      <c r="N16" s="55">
        <v>873000</v>
      </c>
      <c r="O16" s="55">
        <f>SUM(P16:R16)</f>
        <v>438600</v>
      </c>
      <c r="P16" s="55">
        <v>0</v>
      </c>
      <c r="Q16" s="77">
        <v>293200</v>
      </c>
      <c r="R16" s="72">
        <v>145400</v>
      </c>
      <c r="S16" s="75" t="s">
        <v>112</v>
      </c>
      <c r="T16" s="58">
        <f t="shared" si="1"/>
        <v>0</v>
      </c>
      <c r="U16" s="58">
        <f t="shared" si="1"/>
        <v>579800</v>
      </c>
      <c r="V16" s="55">
        <v>0</v>
      </c>
      <c r="W16" s="56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</row>
    <row r="17" spans="1:46" ht="63.75">
      <c r="A17" s="91"/>
      <c r="B17" s="54" t="s">
        <v>98</v>
      </c>
      <c r="C17" s="66" t="s">
        <v>64</v>
      </c>
      <c r="D17" s="64">
        <f>SUM(E17:G17)</f>
        <v>275000</v>
      </c>
      <c r="E17" s="55">
        <v>0</v>
      </c>
      <c r="F17" s="55">
        <v>250000</v>
      </c>
      <c r="G17" s="55">
        <v>25000</v>
      </c>
      <c r="H17" s="55">
        <f>SUM(I17:K17)</f>
        <v>275000</v>
      </c>
      <c r="I17" s="55"/>
      <c r="J17" s="55">
        <v>250000</v>
      </c>
      <c r="K17" s="55">
        <v>25000</v>
      </c>
      <c r="L17" s="55">
        <f>SUM(M17:N17)</f>
        <v>250000</v>
      </c>
      <c r="M17" s="55">
        <v>0</v>
      </c>
      <c r="N17" s="55">
        <v>250000</v>
      </c>
      <c r="O17" s="55">
        <f>SUM(P17:R17)</f>
        <v>275000</v>
      </c>
      <c r="P17" s="55">
        <v>0</v>
      </c>
      <c r="Q17" s="55">
        <v>250000</v>
      </c>
      <c r="R17" s="55">
        <v>25000</v>
      </c>
      <c r="S17" s="75" t="s">
        <v>111</v>
      </c>
      <c r="T17" s="58">
        <f t="shared" si="1"/>
        <v>0</v>
      </c>
      <c r="U17" s="58">
        <f t="shared" si="1"/>
        <v>0</v>
      </c>
      <c r="V17" s="55">
        <v>0</v>
      </c>
      <c r="W17" s="56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</row>
    <row r="18" spans="1:46" ht="12.75">
      <c r="A18" s="13" t="s">
        <v>5</v>
      </c>
      <c r="B18" s="6"/>
      <c r="C18" s="41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6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</row>
    <row r="19" spans="1:46" s="9" customFormat="1" ht="12.75">
      <c r="A19" s="42" t="s">
        <v>9</v>
      </c>
      <c r="B19" s="68"/>
      <c r="C19" s="68"/>
      <c r="D19" s="69">
        <f>D15</f>
        <v>1293400</v>
      </c>
      <c r="E19" s="69">
        <f aca="true" t="shared" si="2" ref="E19:V19">E15</f>
        <v>0</v>
      </c>
      <c r="F19" s="69">
        <f t="shared" si="2"/>
        <v>1123000</v>
      </c>
      <c r="G19" s="69">
        <f t="shared" si="2"/>
        <v>170400</v>
      </c>
      <c r="H19" s="69">
        <f t="shared" si="2"/>
        <v>1293400</v>
      </c>
      <c r="I19" s="69">
        <f t="shared" si="2"/>
        <v>0</v>
      </c>
      <c r="J19" s="69">
        <f t="shared" si="2"/>
        <v>1123000</v>
      </c>
      <c r="K19" s="69">
        <f t="shared" si="2"/>
        <v>170400</v>
      </c>
      <c r="L19" s="69">
        <f t="shared" si="2"/>
        <v>1123000</v>
      </c>
      <c r="M19" s="69">
        <f t="shared" si="2"/>
        <v>0</v>
      </c>
      <c r="N19" s="69">
        <f t="shared" si="2"/>
        <v>1123000</v>
      </c>
      <c r="O19" s="69">
        <f t="shared" si="2"/>
        <v>713600</v>
      </c>
      <c r="P19" s="69">
        <f t="shared" si="2"/>
        <v>0</v>
      </c>
      <c r="Q19" s="69">
        <f t="shared" si="2"/>
        <v>543200</v>
      </c>
      <c r="R19" s="69">
        <f t="shared" si="2"/>
        <v>170400</v>
      </c>
      <c r="S19" s="69"/>
      <c r="T19" s="69">
        <f t="shared" si="2"/>
        <v>0</v>
      </c>
      <c r="U19" s="69">
        <f t="shared" si="2"/>
        <v>579800</v>
      </c>
      <c r="V19" s="69">
        <f t="shared" si="2"/>
        <v>0</v>
      </c>
      <c r="W19" s="69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</row>
    <row r="20" spans="1:46" ht="12.75">
      <c r="A20" s="8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</row>
    <row r="21" spans="1:46" ht="12.75">
      <c r="A21" s="87" t="s">
        <v>26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</row>
    <row r="22" spans="1:46" ht="12.75">
      <c r="A22" s="87" t="s">
        <v>27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</row>
    <row r="23" spans="1:46" ht="12.75">
      <c r="A23" s="1"/>
      <c r="B23" s="34"/>
      <c r="C23" s="3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</row>
    <row r="24" spans="1:23" s="17" customFormat="1" ht="12.75">
      <c r="A24" s="35"/>
      <c r="B24" s="35"/>
      <c r="C24" s="35"/>
      <c r="D24" s="35"/>
      <c r="E24" s="35"/>
      <c r="F24" s="35"/>
      <c r="G24" s="35"/>
      <c r="H24" s="36"/>
      <c r="I24" s="36"/>
      <c r="J24" s="36"/>
      <c r="K24" s="36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</row>
    <row r="25" spans="1:23" s="17" customFormat="1" ht="12.75">
      <c r="A25" s="1"/>
      <c r="B25" s="14"/>
      <c r="C25" s="14"/>
      <c r="D25" s="14"/>
      <c r="E25" s="14"/>
      <c r="F25" s="14" t="s">
        <v>84</v>
      </c>
      <c r="G25" s="14"/>
      <c r="H25" s="20"/>
      <c r="I25" s="20"/>
      <c r="J25" s="20"/>
      <c r="K25" s="20"/>
      <c r="L25" s="1"/>
      <c r="M25" s="1"/>
      <c r="N25" s="8"/>
      <c r="O25" s="1"/>
      <c r="P25" s="1"/>
      <c r="Q25" s="14"/>
      <c r="R25" s="14"/>
      <c r="S25" s="14"/>
      <c r="T25" s="14"/>
      <c r="U25" s="14"/>
      <c r="V25" s="14" t="s">
        <v>80</v>
      </c>
      <c r="W25" s="14"/>
    </row>
    <row r="26" spans="1:23" s="17" customFormat="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4"/>
      <c r="R26" s="4"/>
      <c r="S26" s="4"/>
      <c r="T26" s="4"/>
      <c r="U26" s="4"/>
      <c r="V26" s="4"/>
      <c r="W26" s="1"/>
    </row>
    <row r="27" spans="1:23" s="17" customFormat="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35"/>
      <c r="M27" s="35"/>
      <c r="N27" s="35"/>
      <c r="O27" s="35"/>
      <c r="P27" s="35"/>
      <c r="Q27" s="35"/>
      <c r="R27" s="35"/>
      <c r="S27" s="35"/>
      <c r="T27" s="36"/>
      <c r="U27" s="4"/>
      <c r="V27" s="4"/>
      <c r="W27" s="1"/>
    </row>
    <row r="28" spans="1:23" s="17" customFormat="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4"/>
      <c r="P28" s="14"/>
      <c r="Q28" s="14"/>
      <c r="R28" s="14" t="s">
        <v>55</v>
      </c>
      <c r="S28" s="14"/>
      <c r="T28" s="8"/>
      <c r="U28" s="4"/>
      <c r="V28" s="4"/>
      <c r="W28" s="1"/>
    </row>
    <row r="29" spans="1:23" s="17" customFormat="1" ht="12.75">
      <c r="A29" s="1"/>
      <c r="B29" s="1"/>
      <c r="C29" s="1"/>
      <c r="D29" s="1"/>
      <c r="E29" s="1"/>
      <c r="F29" s="1"/>
      <c r="G29" s="4"/>
      <c r="H29" s="1"/>
      <c r="I29" s="1"/>
      <c r="J29" s="1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1"/>
    </row>
    <row r="30" spans="1:23" s="19" customFormat="1" ht="12.7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5"/>
      <c r="P30" s="35"/>
      <c r="Q30" s="35"/>
      <c r="R30" s="35"/>
      <c r="S30" s="35"/>
      <c r="T30" s="35"/>
      <c r="U30" s="35"/>
      <c r="V30" s="35"/>
      <c r="W30" s="35"/>
    </row>
    <row r="31" spans="1:23" s="19" customFormat="1" ht="12.7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5"/>
      <c r="P31" s="35"/>
      <c r="Q31" s="35"/>
      <c r="R31" s="35"/>
      <c r="S31" s="35"/>
      <c r="T31" s="35"/>
      <c r="U31" s="35"/>
      <c r="V31" s="35"/>
      <c r="W31" s="35"/>
    </row>
    <row r="32" spans="1:46" ht="12.75">
      <c r="A32" s="1"/>
      <c r="B32" s="38"/>
      <c r="C32" s="38" t="s">
        <v>56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 t="s">
        <v>62</v>
      </c>
      <c r="Q32" s="1"/>
      <c r="R32" s="1"/>
      <c r="S32" s="1"/>
      <c r="T32" s="1"/>
      <c r="U32" s="1"/>
      <c r="V32" s="1" t="s">
        <v>60</v>
      </c>
      <c r="W32" s="1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</row>
    <row r="33" spans="2:46" ht="12.75">
      <c r="B33" s="30"/>
      <c r="C33" s="30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</row>
    <row r="34" spans="2:46" ht="12.75">
      <c r="B34" s="30"/>
      <c r="C34" s="30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</row>
    <row r="35" spans="2:46" ht="12.75">
      <c r="B35" s="31"/>
      <c r="C35" s="31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</row>
    <row r="36" spans="2:46" ht="12.75">
      <c r="B36" s="31"/>
      <c r="C36" s="31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</row>
    <row r="37" spans="2:46" ht="12.75">
      <c r="B37" s="31"/>
      <c r="C37" s="31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</row>
    <row r="38" spans="2:46" ht="12.75">
      <c r="B38" s="31"/>
      <c r="C38" s="31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</row>
    <row r="39" spans="2:46" ht="12.75">
      <c r="B39" s="31"/>
      <c r="C39" s="31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</row>
    <row r="40" spans="2:46" ht="12.75">
      <c r="B40" s="31"/>
      <c r="C40" s="31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</row>
    <row r="41" spans="2:46" ht="12.75">
      <c r="B41" s="31"/>
      <c r="C41" s="31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</row>
    <row r="42" spans="2:46" ht="12.75">
      <c r="B42" s="31"/>
      <c r="C42" s="31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</row>
    <row r="43" spans="2:46" ht="12.75">
      <c r="B43" s="31"/>
      <c r="C43" s="31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</row>
    <row r="44" spans="2:46" ht="12.75">
      <c r="B44" s="31"/>
      <c r="C44" s="31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</row>
    <row r="45" spans="2:46" ht="12.75">
      <c r="B45" s="31"/>
      <c r="C45" s="31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</row>
    <row r="46" spans="2:46" ht="12.75">
      <c r="B46" s="31"/>
      <c r="C46" s="31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</row>
    <row r="47" spans="2:46" ht="12.75">
      <c r="B47" s="31"/>
      <c r="C47" s="31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</row>
    <row r="48" spans="2:46" ht="12.75">
      <c r="B48" s="31"/>
      <c r="C48" s="31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</row>
    <row r="49" spans="2:46" ht="12.7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</row>
    <row r="50" spans="2:46" ht="12.7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</row>
    <row r="51" spans="2:46" ht="12.7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</row>
    <row r="52" spans="2:46" ht="12.7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</row>
    <row r="53" spans="2:46" ht="12.7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</row>
    <row r="54" spans="2:46" ht="12.7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</row>
    <row r="55" spans="2:46" ht="12.7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</row>
    <row r="56" spans="2:46" ht="12.7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</row>
    <row r="57" spans="2:46" ht="12.7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</row>
    <row r="58" spans="2:46" ht="12.7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</row>
    <row r="59" spans="2:46" ht="12.7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</row>
    <row r="60" spans="2:46" ht="12.7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</row>
    <row r="61" spans="2:46" ht="12.7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</row>
    <row r="62" spans="2:46" ht="12.7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</row>
    <row r="63" spans="2:46" ht="12.7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</row>
    <row r="64" spans="2:46" ht="12.7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</row>
    <row r="65" spans="2:46" ht="12.7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</row>
    <row r="66" spans="2:46" ht="12.7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</row>
    <row r="67" spans="2:46" ht="12.7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</row>
    <row r="68" spans="2:46" ht="12.7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</row>
    <row r="69" spans="2:46" ht="12.7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</row>
    <row r="70" spans="2:46" ht="12.7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</row>
    <row r="71" spans="2:46" ht="12.7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</row>
    <row r="72" spans="2:46" ht="12.7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</row>
    <row r="73" spans="2:46" ht="12.7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</row>
    <row r="74" spans="2:46" ht="12.7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</row>
    <row r="75" spans="2:46" ht="12.7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</row>
    <row r="76" spans="2:46" ht="12.7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</row>
    <row r="77" spans="2:46" ht="12.7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</row>
    <row r="78" spans="2:46" ht="12.7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</row>
    <row r="79" spans="2:46" ht="12.7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</row>
    <row r="80" spans="2:46" ht="12.7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</row>
    <row r="81" spans="2:46" ht="12.7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</row>
    <row r="82" spans="2:46" ht="12.7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</row>
    <row r="83" spans="2:46" ht="12.7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</row>
    <row r="84" spans="2:46" ht="12.7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</row>
    <row r="85" spans="2:46" ht="12.7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</row>
    <row r="86" spans="2:46" ht="12.7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</row>
    <row r="87" spans="2:46" ht="12.7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</row>
    <row r="88" spans="2:46" ht="12.7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</row>
    <row r="89" spans="2:46" ht="12.7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</row>
    <row r="90" spans="2:46" ht="12.7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</row>
    <row r="91" spans="2:46" ht="12.7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</row>
    <row r="92" spans="2:46" ht="12.7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</row>
    <row r="93" spans="2:46" ht="12.75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</row>
    <row r="94" spans="2:46" ht="12.75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</row>
    <row r="95" spans="2:46" ht="12.75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</row>
    <row r="96" spans="2:46" ht="12.75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</row>
  </sheetData>
  <sheetProtection/>
  <mergeCells count="30">
    <mergeCell ref="S1:W1"/>
    <mergeCell ref="B7:W7"/>
    <mergeCell ref="A11:A13"/>
    <mergeCell ref="B11:B13"/>
    <mergeCell ref="C11:C13"/>
    <mergeCell ref="D11:G11"/>
    <mergeCell ref="H11:K11"/>
    <mergeCell ref="L11:N11"/>
    <mergeCell ref="O11:R11"/>
    <mergeCell ref="T11:V11"/>
    <mergeCell ref="V12:V13"/>
    <mergeCell ref="A3:W3"/>
    <mergeCell ref="A4:W4"/>
    <mergeCell ref="A5:W5"/>
    <mergeCell ref="A6:W6"/>
    <mergeCell ref="A22:W22"/>
    <mergeCell ref="O12:O13"/>
    <mergeCell ref="P12:R12"/>
    <mergeCell ref="T12:T13"/>
    <mergeCell ref="U12:U13"/>
    <mergeCell ref="A21:W21"/>
    <mergeCell ref="D12:D13"/>
    <mergeCell ref="E12:G12"/>
    <mergeCell ref="H12:H13"/>
    <mergeCell ref="W11:W13"/>
    <mergeCell ref="I12:K12"/>
    <mergeCell ref="L12:L13"/>
    <mergeCell ref="M12:N12"/>
    <mergeCell ref="S11:S13"/>
    <mergeCell ref="A15:A17"/>
  </mergeCells>
  <printOptions/>
  <pageMargins left="0.25" right="0.29" top="0.75" bottom="0.75" header="0.3" footer="0.3"/>
  <pageSetup fitToHeight="1" fitToWidth="1" horizontalDpi="600" verticalDpi="600" orientation="landscape" paperSize="9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27"/>
  <sheetViews>
    <sheetView zoomScalePageLayoutView="0" workbookViewId="0" topLeftCell="A10">
      <selection activeCell="P10" sqref="P10"/>
    </sheetView>
  </sheetViews>
  <sheetFormatPr defaultColWidth="9.140625" defaultRowHeight="15"/>
  <cols>
    <col min="1" max="1" width="61.28125" style="0" customWidth="1"/>
    <col min="2" max="2" width="10.7109375" style="0" customWidth="1"/>
    <col min="3" max="3" width="7.8515625" style="0" customWidth="1"/>
    <col min="4" max="4" width="7.00390625" style="0" customWidth="1"/>
    <col min="5" max="5" width="7.421875" style="0" customWidth="1"/>
    <col min="6" max="6" width="11.421875" style="0" bestFit="1" customWidth="1"/>
    <col min="7" max="7" width="10.28125" style="0" bestFit="1" customWidth="1"/>
    <col min="8" max="8" width="9.28125" style="0" bestFit="1" customWidth="1"/>
    <col min="9" max="9" width="11.7109375" style="0" bestFit="1" customWidth="1"/>
    <col min="10" max="10" width="10.28125" style="0" bestFit="1" customWidth="1"/>
    <col min="11" max="11" width="9.7109375" style="0" customWidth="1"/>
    <col min="12" max="12" width="11.7109375" style="0" bestFit="1" customWidth="1"/>
    <col min="13" max="13" width="16.28125" style="0" customWidth="1"/>
    <col min="14" max="14" width="14.7109375" style="0" customWidth="1"/>
  </cols>
  <sheetData>
    <row r="1" spans="1:14" ht="65.2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81" t="s">
        <v>51</v>
      </c>
      <c r="N1" s="81"/>
    </row>
    <row r="2" spans="1:14" ht="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7" t="s">
        <v>45</v>
      </c>
    </row>
    <row r="3" spans="1:14" ht="15.75" thickBot="1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15">
      <c r="A4" s="99" t="s">
        <v>47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ht="15">
      <c r="A5" s="100" t="s">
        <v>13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4" ht="1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ht="15">
      <c r="A7" s="26" t="s">
        <v>1</v>
      </c>
      <c r="B7" s="50" t="s">
        <v>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4" ht="15">
      <c r="A8" s="26" t="s">
        <v>2</v>
      </c>
      <c r="B8" s="22" t="s">
        <v>8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ht="1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69" customHeight="1">
      <c r="A10" s="97" t="s">
        <v>30</v>
      </c>
      <c r="B10" s="97" t="s">
        <v>31</v>
      </c>
      <c r="C10" s="97"/>
      <c r="D10" s="97" t="s">
        <v>32</v>
      </c>
      <c r="E10" s="97"/>
      <c r="F10" s="97" t="s">
        <v>33</v>
      </c>
      <c r="G10" s="97" t="s">
        <v>34</v>
      </c>
      <c r="H10" s="97"/>
      <c r="I10" s="97"/>
      <c r="J10" s="97" t="s">
        <v>36</v>
      </c>
      <c r="K10" s="97"/>
      <c r="L10" s="97"/>
      <c r="M10" s="97" t="s">
        <v>37</v>
      </c>
      <c r="N10" s="97" t="s">
        <v>38</v>
      </c>
    </row>
    <row r="11" spans="1:14" ht="25.5">
      <c r="A11" s="97"/>
      <c r="B11" s="45" t="s">
        <v>11</v>
      </c>
      <c r="C11" s="45" t="s">
        <v>12</v>
      </c>
      <c r="D11" s="45" t="s">
        <v>11</v>
      </c>
      <c r="E11" s="45" t="s">
        <v>12</v>
      </c>
      <c r="F11" s="97"/>
      <c r="G11" s="46" t="s">
        <v>35</v>
      </c>
      <c r="H11" s="46" t="s">
        <v>24</v>
      </c>
      <c r="I11" s="46" t="s">
        <v>23</v>
      </c>
      <c r="J11" s="46" t="s">
        <v>35</v>
      </c>
      <c r="K11" s="46" t="s">
        <v>24</v>
      </c>
      <c r="L11" s="46" t="s">
        <v>23</v>
      </c>
      <c r="M11" s="97"/>
      <c r="N11" s="97"/>
    </row>
    <row r="12" spans="1:14" ht="15">
      <c r="A12" s="45">
        <v>1</v>
      </c>
      <c r="B12" s="45">
        <v>2</v>
      </c>
      <c r="C12" s="45">
        <v>3</v>
      </c>
      <c r="D12" s="45">
        <v>4</v>
      </c>
      <c r="E12" s="45">
        <v>5</v>
      </c>
      <c r="F12" s="45">
        <v>6</v>
      </c>
      <c r="G12" s="45">
        <v>7</v>
      </c>
      <c r="H12" s="45">
        <v>8</v>
      </c>
      <c r="I12" s="45">
        <v>9</v>
      </c>
      <c r="J12" s="45">
        <v>10</v>
      </c>
      <c r="K12" s="45">
        <v>11</v>
      </c>
      <c r="L12" s="45">
        <v>12</v>
      </c>
      <c r="M12" s="45">
        <v>13</v>
      </c>
      <c r="N12" s="45">
        <v>14</v>
      </c>
    </row>
    <row r="13" spans="1:14" ht="26.25">
      <c r="A13" s="47" t="s">
        <v>39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ht="15">
      <c r="A14" s="48" t="s">
        <v>41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ht="15">
      <c r="A15" s="48" t="s">
        <v>40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15">
      <c r="A16" s="48" t="s">
        <v>42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15">
      <c r="A17" s="48" t="s">
        <v>46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15">
      <c r="A18" s="48" t="s">
        <v>43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ht="15">
      <c r="A19" s="48" t="s">
        <v>5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4" ht="15">
      <c r="A20" s="47" t="s">
        <v>44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ht="15">
      <c r="A21" s="48" t="s">
        <v>41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15">
      <c r="A22" s="48" t="s">
        <v>40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15">
      <c r="A23" s="48" t="s">
        <v>42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15">
      <c r="A24" s="48" t="s">
        <v>46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ht="15">
      <c r="A25" s="48" t="s">
        <v>43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ht="15">
      <c r="A26" s="48" t="s">
        <v>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ht="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</sheetData>
  <sheetProtection/>
  <mergeCells count="12">
    <mergeCell ref="F10:F11"/>
    <mergeCell ref="G10:I10"/>
    <mergeCell ref="J10:L10"/>
    <mergeCell ref="M10:M11"/>
    <mergeCell ref="N10:N11"/>
    <mergeCell ref="D10:E10"/>
    <mergeCell ref="M1:N1"/>
    <mergeCell ref="A3:N3"/>
    <mergeCell ref="A4:N4"/>
    <mergeCell ref="A5:N5"/>
    <mergeCell ref="B10:C10"/>
    <mergeCell ref="A10:A11"/>
  </mergeCells>
  <printOptions/>
  <pageMargins left="0.21" right="0.29" top="0.75" bottom="0.75" header="0.3" footer="0.3"/>
  <pageSetup fitToHeight="1" fitToWidth="1" horizontalDpi="600" verticalDpi="6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02"/>
  <sheetViews>
    <sheetView zoomScalePageLayoutView="0" workbookViewId="0" topLeftCell="A19">
      <selection activeCell="R24" sqref="R24"/>
    </sheetView>
  </sheetViews>
  <sheetFormatPr defaultColWidth="9.140625" defaultRowHeight="15"/>
  <cols>
    <col min="1" max="1" width="13.8515625" style="2" customWidth="1"/>
    <col min="2" max="2" width="41.28125" style="2" customWidth="1"/>
    <col min="3" max="3" width="10.57421875" style="2" customWidth="1"/>
    <col min="4" max="4" width="10.7109375" style="2" customWidth="1"/>
    <col min="5" max="5" width="8.8515625" style="2" customWidth="1"/>
    <col min="6" max="6" width="10.8515625" style="2" customWidth="1"/>
    <col min="7" max="7" width="9.00390625" style="2" customWidth="1"/>
    <col min="8" max="8" width="10.00390625" style="2" customWidth="1"/>
    <col min="9" max="9" width="9.28125" style="2" customWidth="1"/>
    <col min="10" max="10" width="11.140625" style="2" customWidth="1"/>
    <col min="11" max="11" width="10.140625" style="2" customWidth="1"/>
    <col min="12" max="13" width="9.140625" style="2" customWidth="1"/>
    <col min="14" max="14" width="11.28125" style="2" customWidth="1"/>
    <col min="15" max="15" width="9.140625" style="2" customWidth="1"/>
    <col min="16" max="16" width="7.7109375" style="2" customWidth="1"/>
    <col min="17" max="17" width="12.140625" style="2" customWidth="1"/>
    <col min="18" max="18" width="12.00390625" style="2" customWidth="1"/>
    <col min="19" max="19" width="12.8515625" style="2" customWidth="1"/>
    <col min="20" max="20" width="8.8515625" style="2" customWidth="1"/>
    <col min="21" max="21" width="12.28125" style="2" customWidth="1"/>
    <col min="22" max="22" width="6.8515625" style="2" customWidth="1"/>
    <col min="23" max="23" width="13.140625" style="2" customWidth="1"/>
    <col min="24" max="16384" width="9.140625" style="2" customWidth="1"/>
  </cols>
  <sheetData>
    <row r="1" spans="1:2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"/>
      <c r="S1" s="5"/>
      <c r="T1" s="5"/>
      <c r="U1" s="5"/>
      <c r="V1" s="81" t="s">
        <v>51</v>
      </c>
      <c r="W1" s="81"/>
    </row>
    <row r="2" spans="1:46" ht="12.75">
      <c r="A2" s="1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4"/>
      <c r="S2" s="24"/>
      <c r="T2" s="24"/>
      <c r="U2" s="32"/>
      <c r="V2" s="1"/>
      <c r="W2" s="7" t="s">
        <v>29</v>
      </c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1:46" ht="13.5" thickBot="1">
      <c r="A3" s="92" t="s">
        <v>15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:46" ht="12.75">
      <c r="A4" s="93" t="s">
        <v>28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</row>
    <row r="5" spans="1:46" ht="12.75">
      <c r="A5" s="101" t="s">
        <v>67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</row>
    <row r="6" spans="1:23" s="29" customFormat="1" ht="14.25">
      <c r="A6" s="80" t="s">
        <v>94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</row>
    <row r="7" spans="1:23" s="29" customFormat="1" ht="51">
      <c r="A7" s="25" t="s">
        <v>6</v>
      </c>
      <c r="B7" s="96" t="s">
        <v>57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</row>
    <row r="8" spans="1:23" s="29" customFormat="1" ht="25.5">
      <c r="A8" s="26" t="s">
        <v>1</v>
      </c>
      <c r="B8" s="21" t="s">
        <v>7</v>
      </c>
      <c r="C8" s="21"/>
      <c r="D8" s="15"/>
      <c r="E8" s="15"/>
      <c r="F8" s="22"/>
      <c r="G8" s="22"/>
      <c r="H8" s="15"/>
      <c r="I8" s="15"/>
      <c r="J8" s="22"/>
      <c r="K8" s="22"/>
      <c r="L8" s="22"/>
      <c r="M8" s="22"/>
      <c r="N8" s="10"/>
      <c r="O8" s="39"/>
      <c r="P8" s="39"/>
      <c r="Q8" s="39"/>
      <c r="R8" s="39"/>
      <c r="S8" s="39"/>
      <c r="T8" s="39"/>
      <c r="U8" s="39"/>
      <c r="V8" s="39"/>
      <c r="W8" s="39"/>
    </row>
    <row r="9" spans="1:23" s="29" customFormat="1" ht="25.5">
      <c r="A9" s="26" t="s">
        <v>2</v>
      </c>
      <c r="B9" s="22" t="s">
        <v>82</v>
      </c>
      <c r="C9" s="22"/>
      <c r="D9" s="15"/>
      <c r="E9" s="15"/>
      <c r="F9" s="22"/>
      <c r="G9" s="22"/>
      <c r="H9" s="15"/>
      <c r="I9" s="15"/>
      <c r="J9" s="22"/>
      <c r="K9" s="22"/>
      <c r="L9" s="23"/>
      <c r="M9" s="23"/>
      <c r="N9" s="10"/>
      <c r="O9" s="39"/>
      <c r="P9" s="39"/>
      <c r="Q9" s="39"/>
      <c r="R9" s="39"/>
      <c r="S9" s="39"/>
      <c r="T9" s="39"/>
      <c r="U9" s="39"/>
      <c r="V9" s="39"/>
      <c r="W9" s="39"/>
    </row>
    <row r="10" spans="1:4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</row>
    <row r="11" spans="1:46" ht="12.75">
      <c r="A11" s="82" t="s">
        <v>16</v>
      </c>
      <c r="B11" s="82" t="s">
        <v>50</v>
      </c>
      <c r="C11" s="82" t="s">
        <v>17</v>
      </c>
      <c r="D11" s="82" t="s">
        <v>95</v>
      </c>
      <c r="E11" s="82"/>
      <c r="F11" s="82"/>
      <c r="G11" s="82"/>
      <c r="H11" s="82" t="s">
        <v>96</v>
      </c>
      <c r="I11" s="82"/>
      <c r="J11" s="82"/>
      <c r="K11" s="82"/>
      <c r="L11" s="82" t="s">
        <v>18</v>
      </c>
      <c r="M11" s="82"/>
      <c r="N11" s="82"/>
      <c r="O11" s="82" t="s">
        <v>19</v>
      </c>
      <c r="P11" s="82"/>
      <c r="Q11" s="82"/>
      <c r="R11" s="82"/>
      <c r="S11" s="85" t="s">
        <v>49</v>
      </c>
      <c r="T11" s="83" t="s">
        <v>3</v>
      </c>
      <c r="U11" s="84"/>
      <c r="V11" s="88"/>
      <c r="W11" s="85" t="s">
        <v>20</v>
      </c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</row>
    <row r="12" spans="1:46" ht="12.75">
      <c r="A12" s="82"/>
      <c r="B12" s="82"/>
      <c r="C12" s="82"/>
      <c r="D12" s="82" t="s">
        <v>21</v>
      </c>
      <c r="E12" s="83" t="s">
        <v>14</v>
      </c>
      <c r="F12" s="84"/>
      <c r="G12" s="88"/>
      <c r="H12" s="82" t="s">
        <v>21</v>
      </c>
      <c r="I12" s="83" t="s">
        <v>14</v>
      </c>
      <c r="J12" s="84"/>
      <c r="K12" s="88"/>
      <c r="L12" s="82" t="s">
        <v>22</v>
      </c>
      <c r="M12" s="83" t="s">
        <v>14</v>
      </c>
      <c r="N12" s="84"/>
      <c r="O12" s="82" t="s">
        <v>22</v>
      </c>
      <c r="P12" s="83" t="s">
        <v>14</v>
      </c>
      <c r="Q12" s="84"/>
      <c r="R12" s="88"/>
      <c r="S12" s="89"/>
      <c r="T12" s="85" t="s">
        <v>68</v>
      </c>
      <c r="U12" s="82" t="s">
        <v>69</v>
      </c>
      <c r="V12" s="82" t="s">
        <v>70</v>
      </c>
      <c r="W12" s="89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</row>
    <row r="13" spans="1:46" ht="12.75">
      <c r="A13" s="82"/>
      <c r="B13" s="82"/>
      <c r="C13" s="82"/>
      <c r="D13" s="82"/>
      <c r="E13" s="6" t="s">
        <v>68</v>
      </c>
      <c r="F13" s="6" t="s">
        <v>69</v>
      </c>
      <c r="G13" s="6" t="s">
        <v>70</v>
      </c>
      <c r="H13" s="82"/>
      <c r="I13" s="6" t="s">
        <v>68</v>
      </c>
      <c r="J13" s="6" t="s">
        <v>69</v>
      </c>
      <c r="K13" s="6" t="s">
        <v>70</v>
      </c>
      <c r="L13" s="82"/>
      <c r="M13" s="6" t="s">
        <v>68</v>
      </c>
      <c r="N13" s="6" t="s">
        <v>69</v>
      </c>
      <c r="O13" s="82"/>
      <c r="P13" s="6" t="s">
        <v>68</v>
      </c>
      <c r="Q13" s="6" t="s">
        <v>69</v>
      </c>
      <c r="R13" s="6" t="s">
        <v>70</v>
      </c>
      <c r="S13" s="86"/>
      <c r="T13" s="86"/>
      <c r="U13" s="82"/>
      <c r="V13" s="82"/>
      <c r="W13" s="86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</row>
    <row r="14" spans="1:46" ht="12.75">
      <c r="A14" s="6" t="s">
        <v>4</v>
      </c>
      <c r="B14" s="6">
        <v>1</v>
      </c>
      <c r="C14" s="6">
        <v>2</v>
      </c>
      <c r="D14" s="6">
        <v>3</v>
      </c>
      <c r="E14" s="6">
        <v>4</v>
      </c>
      <c r="F14" s="6">
        <v>5</v>
      </c>
      <c r="G14" s="6">
        <v>6</v>
      </c>
      <c r="H14" s="6">
        <v>7</v>
      </c>
      <c r="I14" s="6">
        <v>8</v>
      </c>
      <c r="J14" s="6">
        <v>9</v>
      </c>
      <c r="K14" s="6">
        <v>10</v>
      </c>
      <c r="L14" s="6">
        <v>11</v>
      </c>
      <c r="M14" s="6">
        <v>12</v>
      </c>
      <c r="N14" s="6">
        <v>13</v>
      </c>
      <c r="O14" s="33">
        <v>14</v>
      </c>
      <c r="P14" s="6">
        <v>15</v>
      </c>
      <c r="Q14" s="6">
        <v>16</v>
      </c>
      <c r="R14" s="6">
        <v>17</v>
      </c>
      <c r="S14" s="6">
        <v>18</v>
      </c>
      <c r="T14" s="6">
        <v>19</v>
      </c>
      <c r="U14" s="6">
        <v>20</v>
      </c>
      <c r="V14" s="6">
        <v>21</v>
      </c>
      <c r="W14" s="6">
        <v>22</v>
      </c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</row>
    <row r="15" spans="1:46" s="9" customFormat="1" ht="38.25">
      <c r="A15" s="67" t="s">
        <v>58</v>
      </c>
      <c r="B15" s="57" t="s">
        <v>91</v>
      </c>
      <c r="C15" s="57"/>
      <c r="D15" s="57">
        <f>SUM(D16:D24)</f>
        <v>6969500</v>
      </c>
      <c r="E15" s="57">
        <f aca="true" t="shared" si="0" ref="E15:W15">SUM(E16:E24)</f>
        <v>0</v>
      </c>
      <c r="F15" s="57">
        <f t="shared" si="0"/>
        <v>6172700</v>
      </c>
      <c r="G15" s="57">
        <f t="shared" si="0"/>
        <v>796800</v>
      </c>
      <c r="H15" s="57">
        <f t="shared" si="0"/>
        <v>5269500</v>
      </c>
      <c r="I15" s="57">
        <f t="shared" si="0"/>
        <v>0</v>
      </c>
      <c r="J15" s="57">
        <f t="shared" si="0"/>
        <v>4472700</v>
      </c>
      <c r="K15" s="57">
        <f t="shared" si="0"/>
        <v>796800</v>
      </c>
      <c r="L15" s="57">
        <f t="shared" si="0"/>
        <v>4057200</v>
      </c>
      <c r="M15" s="57">
        <f t="shared" si="0"/>
        <v>0</v>
      </c>
      <c r="N15" s="57">
        <f t="shared" si="0"/>
        <v>4057200</v>
      </c>
      <c r="O15" s="57">
        <f t="shared" si="0"/>
        <v>1599894.63</v>
      </c>
      <c r="P15" s="57">
        <f t="shared" si="0"/>
        <v>0</v>
      </c>
      <c r="Q15" s="57">
        <f t="shared" si="0"/>
        <v>1112704.63</v>
      </c>
      <c r="R15" s="57">
        <f t="shared" si="0"/>
        <v>487190</v>
      </c>
      <c r="S15" s="57"/>
      <c r="T15" s="57">
        <f t="shared" si="0"/>
        <v>0</v>
      </c>
      <c r="U15" s="57">
        <f t="shared" si="0"/>
        <v>2944495.37</v>
      </c>
      <c r="V15" s="57">
        <f t="shared" si="0"/>
        <v>0</v>
      </c>
      <c r="W15" s="57">
        <f t="shared" si="0"/>
        <v>0</v>
      </c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</row>
    <row r="16" spans="1:46" ht="25.5">
      <c r="A16" s="13"/>
      <c r="B16" s="6" t="s">
        <v>99</v>
      </c>
      <c r="C16" s="6" t="s">
        <v>74</v>
      </c>
      <c r="D16" s="6">
        <f>SUM(E16:G16)</f>
        <v>3854300</v>
      </c>
      <c r="E16" s="6">
        <v>0</v>
      </c>
      <c r="F16" s="6">
        <v>3227000</v>
      </c>
      <c r="G16" s="6">
        <v>627300</v>
      </c>
      <c r="H16" s="6">
        <f>SUM(I16:K16)</f>
        <v>3854300</v>
      </c>
      <c r="I16" s="6">
        <v>0</v>
      </c>
      <c r="J16" s="6">
        <v>3227000</v>
      </c>
      <c r="K16" s="6">
        <v>627300</v>
      </c>
      <c r="L16" s="6">
        <f>SUM(M16:N16)</f>
        <v>3227000</v>
      </c>
      <c r="M16" s="6">
        <v>0</v>
      </c>
      <c r="N16" s="6">
        <v>3227000</v>
      </c>
      <c r="O16" s="6">
        <f>SUM(P16:R16)</f>
        <v>766600</v>
      </c>
      <c r="P16" s="6"/>
      <c r="Q16" s="6">
        <v>412800</v>
      </c>
      <c r="R16" s="6">
        <v>353800</v>
      </c>
      <c r="S16" s="6"/>
      <c r="T16" s="6">
        <f>M16-P16</f>
        <v>0</v>
      </c>
      <c r="U16" s="6">
        <f>N16-Q16</f>
        <v>2814200</v>
      </c>
      <c r="V16" s="6">
        <v>0</v>
      </c>
      <c r="W16" s="16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</row>
    <row r="17" spans="1:46" ht="38.25">
      <c r="A17" s="13"/>
      <c r="B17" s="6" t="s">
        <v>89</v>
      </c>
      <c r="C17" s="6" t="s">
        <v>90</v>
      </c>
      <c r="D17" s="6">
        <f>SUM(E17:G17)</f>
        <v>1700000</v>
      </c>
      <c r="E17" s="6">
        <v>0</v>
      </c>
      <c r="F17" s="6">
        <v>1700000</v>
      </c>
      <c r="G17" s="6">
        <v>0</v>
      </c>
      <c r="H17" s="6">
        <f>SUM(I17:K17)</f>
        <v>0</v>
      </c>
      <c r="I17" s="6"/>
      <c r="J17" s="6">
        <v>0</v>
      </c>
      <c r="K17" s="6">
        <v>0</v>
      </c>
      <c r="L17" s="6">
        <f>SUM(M17:N17)</f>
        <v>0</v>
      </c>
      <c r="M17" s="6">
        <v>0</v>
      </c>
      <c r="N17" s="6">
        <v>0</v>
      </c>
      <c r="O17" s="6">
        <f>SUM(P17:R17)</f>
        <v>0</v>
      </c>
      <c r="P17" s="6"/>
      <c r="Q17" s="6">
        <v>0</v>
      </c>
      <c r="R17" s="6">
        <v>0</v>
      </c>
      <c r="S17" s="6"/>
      <c r="T17" s="6">
        <f>M17-P17</f>
        <v>0</v>
      </c>
      <c r="U17" s="6"/>
      <c r="V17" s="6"/>
      <c r="W17" s="16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</row>
    <row r="18" spans="1:46" ht="63.75">
      <c r="A18" s="13"/>
      <c r="B18" s="6" t="s">
        <v>100</v>
      </c>
      <c r="C18" s="6" t="s">
        <v>76</v>
      </c>
      <c r="D18" s="6">
        <f aca="true" t="shared" si="1" ref="D18:D24">SUM(E18:G18)</f>
        <v>350000</v>
      </c>
      <c r="E18" s="6">
        <v>0</v>
      </c>
      <c r="F18" s="6">
        <v>300000</v>
      </c>
      <c r="G18" s="6">
        <v>50000</v>
      </c>
      <c r="H18" s="6">
        <f aca="true" t="shared" si="2" ref="H18:H24">SUM(I18:K18)</f>
        <v>350000</v>
      </c>
      <c r="I18" s="6"/>
      <c r="J18" s="6">
        <v>300000</v>
      </c>
      <c r="K18" s="6">
        <v>50000</v>
      </c>
      <c r="L18" s="6">
        <f aca="true" t="shared" si="3" ref="L18:L24">SUM(M18:N18)</f>
        <v>300000</v>
      </c>
      <c r="M18" s="6">
        <v>0</v>
      </c>
      <c r="N18" s="6">
        <v>300000</v>
      </c>
      <c r="O18" s="6">
        <f aca="true" t="shared" si="4" ref="O18:O24">SUM(P18:R18)</f>
        <v>350000</v>
      </c>
      <c r="P18" s="6"/>
      <c r="Q18" s="6">
        <v>300000</v>
      </c>
      <c r="R18" s="6">
        <v>50000</v>
      </c>
      <c r="S18" s="6"/>
      <c r="T18" s="6">
        <f aca="true" t="shared" si="5" ref="T18:T24">M18-P18</f>
        <v>0</v>
      </c>
      <c r="U18" s="6">
        <f aca="true" t="shared" si="6" ref="U18:U24">N18-Q18</f>
        <v>0</v>
      </c>
      <c r="V18" s="6">
        <v>0</v>
      </c>
      <c r="W18" s="16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</row>
    <row r="19" spans="1:46" ht="38.25">
      <c r="A19" s="13"/>
      <c r="B19" s="6" t="s">
        <v>101</v>
      </c>
      <c r="C19" s="6" t="s">
        <v>10</v>
      </c>
      <c r="D19" s="6">
        <f t="shared" si="1"/>
        <v>26400</v>
      </c>
      <c r="E19" s="6"/>
      <c r="F19" s="6">
        <v>24000</v>
      </c>
      <c r="G19" s="6">
        <v>2400</v>
      </c>
      <c r="H19" s="6">
        <f t="shared" si="2"/>
        <v>26400</v>
      </c>
      <c r="I19" s="6"/>
      <c r="J19" s="6">
        <v>24000</v>
      </c>
      <c r="K19" s="6">
        <v>2400</v>
      </c>
      <c r="L19" s="6">
        <f t="shared" si="3"/>
        <v>16000</v>
      </c>
      <c r="M19" s="6">
        <v>0</v>
      </c>
      <c r="N19" s="6">
        <v>16000</v>
      </c>
      <c r="O19" s="6">
        <f t="shared" si="4"/>
        <v>12100</v>
      </c>
      <c r="P19" s="6"/>
      <c r="Q19" s="6">
        <v>11000</v>
      </c>
      <c r="R19" s="6">
        <v>1100</v>
      </c>
      <c r="S19" s="6"/>
      <c r="T19" s="6">
        <f t="shared" si="5"/>
        <v>0</v>
      </c>
      <c r="U19" s="6">
        <f t="shared" si="6"/>
        <v>5000</v>
      </c>
      <c r="V19" s="6">
        <v>0</v>
      </c>
      <c r="W19" s="16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</row>
    <row r="20" spans="1:46" ht="38.25">
      <c r="A20" s="13"/>
      <c r="B20" s="6" t="s">
        <v>102</v>
      </c>
      <c r="C20" s="6" t="s">
        <v>10</v>
      </c>
      <c r="D20" s="6">
        <f t="shared" si="1"/>
        <v>85100</v>
      </c>
      <c r="E20" s="6"/>
      <c r="F20" s="6">
        <v>77200</v>
      </c>
      <c r="G20" s="6">
        <v>7900</v>
      </c>
      <c r="H20" s="6">
        <f t="shared" si="2"/>
        <v>85100</v>
      </c>
      <c r="I20" s="6"/>
      <c r="J20" s="6">
        <v>77200</v>
      </c>
      <c r="K20" s="6">
        <v>7900</v>
      </c>
      <c r="L20" s="6">
        <f t="shared" si="3"/>
        <v>41600</v>
      </c>
      <c r="M20" s="6">
        <v>0</v>
      </c>
      <c r="N20" s="6">
        <v>41600</v>
      </c>
      <c r="O20" s="6">
        <f t="shared" si="4"/>
        <v>42200</v>
      </c>
      <c r="P20" s="6"/>
      <c r="Q20" s="6">
        <v>38000</v>
      </c>
      <c r="R20" s="6">
        <v>4200</v>
      </c>
      <c r="S20" s="43"/>
      <c r="T20" s="6">
        <f t="shared" si="5"/>
        <v>0</v>
      </c>
      <c r="U20" s="6">
        <f t="shared" si="6"/>
        <v>3600</v>
      </c>
      <c r="V20" s="6"/>
      <c r="W20" s="16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</row>
    <row r="21" spans="1:46" ht="38.25">
      <c r="A21" s="13" t="s">
        <v>5</v>
      </c>
      <c r="B21" s="6" t="s">
        <v>103</v>
      </c>
      <c r="C21" s="6" t="s">
        <v>10</v>
      </c>
      <c r="D21" s="6">
        <f t="shared" si="1"/>
        <v>95400</v>
      </c>
      <c r="E21" s="6"/>
      <c r="F21" s="6">
        <v>86400</v>
      </c>
      <c r="G21" s="6">
        <v>9000</v>
      </c>
      <c r="H21" s="6">
        <f t="shared" si="2"/>
        <v>95400</v>
      </c>
      <c r="I21" s="6"/>
      <c r="J21" s="6">
        <v>86400</v>
      </c>
      <c r="K21" s="6">
        <v>9000</v>
      </c>
      <c r="L21" s="6">
        <f t="shared" si="3"/>
        <v>48600</v>
      </c>
      <c r="M21" s="6">
        <v>0</v>
      </c>
      <c r="N21" s="6">
        <v>48600</v>
      </c>
      <c r="O21" s="6">
        <f t="shared" si="4"/>
        <v>32200</v>
      </c>
      <c r="P21" s="6"/>
      <c r="Q21" s="6">
        <v>29500</v>
      </c>
      <c r="R21" s="6">
        <v>2700</v>
      </c>
      <c r="S21" s="6"/>
      <c r="T21" s="6">
        <f t="shared" si="5"/>
        <v>0</v>
      </c>
      <c r="U21" s="6">
        <f t="shared" si="6"/>
        <v>19100</v>
      </c>
      <c r="V21" s="6"/>
      <c r="W21" s="16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</row>
    <row r="22" spans="1:46" ht="38.25">
      <c r="A22" s="13"/>
      <c r="B22" s="6" t="s">
        <v>104</v>
      </c>
      <c r="C22" s="6" t="s">
        <v>10</v>
      </c>
      <c r="D22" s="6">
        <f t="shared" si="1"/>
        <v>23940</v>
      </c>
      <c r="E22" s="6"/>
      <c r="F22" s="6">
        <v>500</v>
      </c>
      <c r="G22" s="6">
        <v>23440</v>
      </c>
      <c r="H22" s="6">
        <f t="shared" si="2"/>
        <v>23940</v>
      </c>
      <c r="I22" s="6"/>
      <c r="J22" s="6">
        <v>500</v>
      </c>
      <c r="K22" s="6">
        <v>23440</v>
      </c>
      <c r="L22" s="6">
        <f t="shared" si="3"/>
        <v>0</v>
      </c>
      <c r="M22" s="6">
        <v>0</v>
      </c>
      <c r="N22" s="6">
        <v>0</v>
      </c>
      <c r="O22" s="74">
        <f t="shared" si="4"/>
        <v>12609</v>
      </c>
      <c r="P22" s="6"/>
      <c r="Q22" s="6">
        <v>0</v>
      </c>
      <c r="R22" s="6">
        <v>12609</v>
      </c>
      <c r="S22" s="6"/>
      <c r="T22" s="6">
        <f t="shared" si="5"/>
        <v>0</v>
      </c>
      <c r="U22" s="6">
        <f t="shared" si="6"/>
        <v>0</v>
      </c>
      <c r="V22" s="6"/>
      <c r="W22" s="16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</row>
    <row r="23" spans="1:46" ht="25.5">
      <c r="A23" s="13"/>
      <c r="B23" s="6" t="s">
        <v>105</v>
      </c>
      <c r="C23" s="6" t="s">
        <v>77</v>
      </c>
      <c r="D23" s="6">
        <f t="shared" si="1"/>
        <v>734360</v>
      </c>
      <c r="E23" s="6"/>
      <c r="F23" s="6">
        <v>667600</v>
      </c>
      <c r="G23" s="6">
        <v>66760</v>
      </c>
      <c r="H23" s="6">
        <f t="shared" si="2"/>
        <v>734360</v>
      </c>
      <c r="I23" s="6"/>
      <c r="J23" s="6">
        <v>667600</v>
      </c>
      <c r="K23" s="6">
        <v>66760</v>
      </c>
      <c r="L23" s="6">
        <f t="shared" si="3"/>
        <v>334000</v>
      </c>
      <c r="M23" s="6">
        <v>0</v>
      </c>
      <c r="N23" s="6">
        <f>167200+111200+55600</f>
        <v>334000</v>
      </c>
      <c r="O23" s="6">
        <f t="shared" si="4"/>
        <v>284185.63</v>
      </c>
      <c r="P23" s="6"/>
      <c r="Q23" s="6">
        <v>231404.63</v>
      </c>
      <c r="R23" s="6">
        <v>52781</v>
      </c>
      <c r="S23" s="6"/>
      <c r="T23" s="6">
        <f t="shared" si="5"/>
        <v>0</v>
      </c>
      <c r="U23" s="6">
        <f t="shared" si="6"/>
        <v>102595.37</v>
      </c>
      <c r="V23" s="6"/>
      <c r="W23" s="16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</row>
    <row r="24" spans="1:46" ht="51">
      <c r="A24" s="13"/>
      <c r="B24" s="6" t="s">
        <v>87</v>
      </c>
      <c r="C24" s="6" t="s">
        <v>88</v>
      </c>
      <c r="D24" s="6">
        <f t="shared" si="1"/>
        <v>100000</v>
      </c>
      <c r="E24" s="6"/>
      <c r="F24" s="6">
        <v>90000</v>
      </c>
      <c r="G24" s="6">
        <v>10000</v>
      </c>
      <c r="H24" s="6">
        <f t="shared" si="2"/>
        <v>100000</v>
      </c>
      <c r="I24" s="6"/>
      <c r="J24" s="6">
        <v>90000</v>
      </c>
      <c r="K24" s="6">
        <v>10000</v>
      </c>
      <c r="L24" s="6">
        <f t="shared" si="3"/>
        <v>90000</v>
      </c>
      <c r="M24" s="6">
        <v>0</v>
      </c>
      <c r="N24" s="6">
        <v>90000</v>
      </c>
      <c r="O24" s="6">
        <f t="shared" si="4"/>
        <v>100000</v>
      </c>
      <c r="P24" s="6"/>
      <c r="Q24" s="6">
        <v>90000</v>
      </c>
      <c r="R24" s="6">
        <v>10000</v>
      </c>
      <c r="S24" s="6"/>
      <c r="T24" s="6">
        <f t="shared" si="5"/>
        <v>0</v>
      </c>
      <c r="U24" s="6">
        <f t="shared" si="6"/>
        <v>0</v>
      </c>
      <c r="V24" s="6"/>
      <c r="W24" s="16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</row>
    <row r="25" spans="1:46" s="9" customFormat="1" ht="12.75">
      <c r="A25" s="42" t="s">
        <v>9</v>
      </c>
      <c r="B25" s="68"/>
      <c r="C25" s="68"/>
      <c r="D25" s="57">
        <f>SUM(D16:D24)</f>
        <v>6969500</v>
      </c>
      <c r="E25" s="57">
        <f aca="true" t="shared" si="7" ref="E25:W25">SUM(E16:E24)</f>
        <v>0</v>
      </c>
      <c r="F25" s="57">
        <f t="shared" si="7"/>
        <v>6172700</v>
      </c>
      <c r="G25" s="57">
        <f t="shared" si="7"/>
        <v>796800</v>
      </c>
      <c r="H25" s="57">
        <f t="shared" si="7"/>
        <v>5269500</v>
      </c>
      <c r="I25" s="57">
        <f t="shared" si="7"/>
        <v>0</v>
      </c>
      <c r="J25" s="57">
        <f t="shared" si="7"/>
        <v>4472700</v>
      </c>
      <c r="K25" s="57">
        <f t="shared" si="7"/>
        <v>796800</v>
      </c>
      <c r="L25" s="57">
        <f t="shared" si="7"/>
        <v>4057200</v>
      </c>
      <c r="M25" s="57">
        <f t="shared" si="7"/>
        <v>0</v>
      </c>
      <c r="N25" s="57">
        <f t="shared" si="7"/>
        <v>4057200</v>
      </c>
      <c r="O25" s="57">
        <f t="shared" si="7"/>
        <v>1599894.63</v>
      </c>
      <c r="P25" s="57">
        <f t="shared" si="7"/>
        <v>0</v>
      </c>
      <c r="Q25" s="57">
        <f t="shared" si="7"/>
        <v>1112704.63</v>
      </c>
      <c r="R25" s="57">
        <f t="shared" si="7"/>
        <v>487190</v>
      </c>
      <c r="S25" s="57"/>
      <c r="T25" s="57">
        <f t="shared" si="7"/>
        <v>0</v>
      </c>
      <c r="U25" s="57">
        <f t="shared" si="7"/>
        <v>2944495.37</v>
      </c>
      <c r="V25" s="57">
        <f t="shared" si="7"/>
        <v>0</v>
      </c>
      <c r="W25" s="57">
        <f t="shared" si="7"/>
        <v>0</v>
      </c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</row>
    <row r="26" spans="1:46" ht="12.75">
      <c r="A26" s="8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</row>
    <row r="27" spans="1:46" ht="12.75">
      <c r="A27" s="87" t="s">
        <v>26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</row>
    <row r="28" spans="1:46" ht="12.75">
      <c r="A28" s="87" t="s">
        <v>27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</row>
    <row r="29" spans="1:46" ht="12.75">
      <c r="A29" s="1"/>
      <c r="B29" s="34"/>
      <c r="C29" s="3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</row>
    <row r="30" spans="1:23" s="17" customFormat="1" ht="12.75">
      <c r="A30" s="35"/>
      <c r="B30" s="35"/>
      <c r="C30" s="35"/>
      <c r="D30" s="35"/>
      <c r="E30" s="35"/>
      <c r="F30" s="35"/>
      <c r="G30" s="35"/>
      <c r="H30" s="36"/>
      <c r="I30" s="36"/>
      <c r="J30" s="36"/>
      <c r="K30" s="36"/>
      <c r="L30" s="35"/>
      <c r="M30" s="35"/>
      <c r="N30" s="35"/>
      <c r="O30" s="35"/>
      <c r="P30" s="35"/>
      <c r="Q30" s="35"/>
      <c r="R30" s="35"/>
      <c r="S30" s="35"/>
      <c r="T30" s="14" t="s">
        <v>81</v>
      </c>
      <c r="U30" s="35"/>
      <c r="V30" s="35"/>
      <c r="W30" s="35"/>
    </row>
    <row r="31" spans="1:23" s="17" customFormat="1" ht="12.75">
      <c r="A31" s="1"/>
      <c r="B31" s="14"/>
      <c r="C31" s="14"/>
      <c r="D31" s="14"/>
      <c r="E31" s="14"/>
      <c r="F31" s="14" t="s">
        <v>84</v>
      </c>
      <c r="G31" s="14"/>
      <c r="H31" s="20"/>
      <c r="I31" s="20"/>
      <c r="J31" s="20"/>
      <c r="K31" s="20"/>
      <c r="L31" s="1"/>
      <c r="M31" s="1"/>
      <c r="N31" s="8"/>
      <c r="O31" s="1"/>
      <c r="P31" s="1"/>
      <c r="Q31" s="14"/>
      <c r="R31" s="14"/>
      <c r="S31" s="14"/>
      <c r="T31" s="14"/>
      <c r="U31" s="14"/>
      <c r="W31" s="14"/>
    </row>
    <row r="32" spans="1:23" s="17" customFormat="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4"/>
      <c r="R32" s="4"/>
      <c r="S32" s="4"/>
      <c r="T32" s="4"/>
      <c r="U32" s="4"/>
      <c r="V32" s="4"/>
      <c r="W32" s="1"/>
    </row>
    <row r="33" spans="1:23" s="17" customFormat="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35"/>
      <c r="M33" s="35"/>
      <c r="N33" s="35"/>
      <c r="O33" s="35"/>
      <c r="P33" s="35"/>
      <c r="Q33" s="35"/>
      <c r="R33" s="35"/>
      <c r="S33" s="35"/>
      <c r="T33" s="36"/>
      <c r="U33" s="4"/>
      <c r="V33" s="4"/>
      <c r="W33" s="1"/>
    </row>
    <row r="34" spans="1:23" s="17" customFormat="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4"/>
      <c r="P34" s="14"/>
      <c r="Q34" s="14"/>
      <c r="R34" s="14" t="s">
        <v>55</v>
      </c>
      <c r="S34" s="14"/>
      <c r="T34" s="8"/>
      <c r="U34" s="4"/>
      <c r="V34" s="4"/>
      <c r="W34" s="1"/>
    </row>
    <row r="35" spans="1:23" s="17" customFormat="1" ht="12.75">
      <c r="A35" s="1"/>
      <c r="B35" s="1"/>
      <c r="C35" s="1"/>
      <c r="D35" s="1"/>
      <c r="E35" s="1"/>
      <c r="F35" s="1"/>
      <c r="G35" s="4"/>
      <c r="H35" s="1"/>
      <c r="I35" s="1"/>
      <c r="J35" s="1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1"/>
    </row>
    <row r="36" spans="1:23" s="19" customFormat="1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5"/>
      <c r="P36" s="35"/>
      <c r="Q36" s="35"/>
      <c r="R36" s="35"/>
      <c r="S36" s="35"/>
      <c r="T36" s="35"/>
      <c r="U36" s="35"/>
      <c r="V36" s="35"/>
      <c r="W36" s="35"/>
    </row>
    <row r="37" spans="1:23" s="19" customFormat="1" ht="12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5"/>
      <c r="P37" s="35"/>
      <c r="Q37" s="35"/>
      <c r="R37" s="35"/>
      <c r="S37" s="35"/>
      <c r="T37" s="35"/>
      <c r="U37" s="35"/>
      <c r="V37" s="35"/>
      <c r="W37" s="35"/>
    </row>
    <row r="38" spans="1:46" ht="12.75">
      <c r="A38" s="1"/>
      <c r="B38" s="38"/>
      <c r="C38" s="38" t="s">
        <v>56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 t="s">
        <v>62</v>
      </c>
      <c r="Q38" s="1"/>
      <c r="R38" s="1"/>
      <c r="S38" s="1"/>
      <c r="T38" s="1"/>
      <c r="U38" s="1"/>
      <c r="V38" s="1" t="s">
        <v>60</v>
      </c>
      <c r="W38" s="1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</row>
    <row r="39" spans="2:46" ht="12.75">
      <c r="B39" s="30"/>
      <c r="C39" s="30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</row>
    <row r="40" spans="2:46" ht="12.75">
      <c r="B40" s="30"/>
      <c r="C40" s="30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</row>
    <row r="41" spans="2:46" ht="12.75">
      <c r="B41" s="31"/>
      <c r="C41" s="31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</row>
    <row r="42" spans="2:46" ht="12.75">
      <c r="B42" s="31"/>
      <c r="C42" s="31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</row>
    <row r="43" spans="2:46" ht="12.75">
      <c r="B43" s="31"/>
      <c r="C43" s="31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</row>
    <row r="44" spans="2:46" ht="12.75">
      <c r="B44" s="31"/>
      <c r="C44" s="31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</row>
    <row r="45" spans="2:46" ht="12.75">
      <c r="B45" s="31"/>
      <c r="C45" s="31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</row>
    <row r="46" spans="2:46" ht="12.75">
      <c r="B46" s="31"/>
      <c r="C46" s="31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</row>
    <row r="47" spans="2:46" ht="12.75">
      <c r="B47" s="31"/>
      <c r="C47" s="31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</row>
    <row r="48" spans="2:46" ht="12.75">
      <c r="B48" s="31"/>
      <c r="C48" s="31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</row>
    <row r="49" spans="2:46" ht="12.75">
      <c r="B49" s="31"/>
      <c r="C49" s="3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</row>
    <row r="50" spans="2:46" ht="12.75">
      <c r="B50" s="31"/>
      <c r="C50" s="31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</row>
    <row r="51" spans="2:46" ht="12.75">
      <c r="B51" s="31"/>
      <c r="C51" s="31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</row>
    <row r="52" spans="2:46" ht="12.75">
      <c r="B52" s="31"/>
      <c r="C52" s="31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</row>
    <row r="53" spans="2:46" ht="12.75">
      <c r="B53" s="31"/>
      <c r="C53" s="31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</row>
    <row r="54" spans="2:46" ht="12.75">
      <c r="B54" s="31"/>
      <c r="C54" s="31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</row>
    <row r="55" spans="2:46" ht="12.7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</row>
    <row r="56" spans="2:46" ht="12.7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</row>
    <row r="57" spans="2:46" ht="12.7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</row>
    <row r="58" spans="2:46" ht="12.7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</row>
    <row r="59" spans="2:46" ht="12.7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</row>
    <row r="60" spans="2:46" ht="12.7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</row>
    <row r="61" spans="2:46" ht="12.7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</row>
    <row r="62" spans="2:46" ht="12.7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</row>
    <row r="63" spans="2:46" ht="12.7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</row>
    <row r="64" spans="2:46" ht="12.7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</row>
    <row r="65" spans="2:46" ht="12.7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</row>
    <row r="66" spans="2:46" ht="12.7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</row>
    <row r="67" spans="2:46" ht="12.7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</row>
    <row r="68" spans="2:46" ht="12.7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</row>
    <row r="69" spans="2:46" ht="12.7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</row>
    <row r="70" spans="2:46" ht="12.7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</row>
    <row r="71" spans="2:46" ht="12.7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</row>
    <row r="72" spans="2:46" ht="12.7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</row>
    <row r="73" spans="2:46" ht="12.7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</row>
    <row r="74" spans="2:46" ht="12.7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</row>
    <row r="75" spans="2:46" ht="12.7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</row>
    <row r="76" spans="2:46" ht="12.7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</row>
    <row r="77" spans="2:46" ht="12.7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</row>
    <row r="78" spans="2:46" ht="12.7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</row>
    <row r="79" spans="2:46" ht="12.7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</row>
    <row r="80" spans="2:46" ht="12.7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</row>
    <row r="81" spans="2:46" ht="12.7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</row>
    <row r="82" spans="2:46" ht="12.7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</row>
    <row r="83" spans="2:46" ht="12.7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</row>
    <row r="84" spans="2:46" ht="12.7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</row>
    <row r="85" spans="2:46" ht="12.7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</row>
    <row r="86" spans="2:46" ht="12.7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</row>
    <row r="87" spans="2:46" ht="12.7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</row>
    <row r="88" spans="2:46" ht="12.7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</row>
    <row r="89" spans="2:46" ht="12.7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</row>
    <row r="90" spans="2:46" ht="12.7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</row>
    <row r="91" spans="2:46" ht="12.7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</row>
    <row r="92" spans="2:46" ht="12.7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</row>
    <row r="93" spans="2:46" ht="12.75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</row>
    <row r="94" spans="2:46" ht="12.75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</row>
    <row r="95" spans="2:46" ht="12.75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</row>
    <row r="96" spans="2:46" ht="12.75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</row>
    <row r="97" spans="2:46" ht="12.75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</row>
    <row r="98" spans="2:46" ht="12.75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</row>
    <row r="99" spans="2:46" ht="12.75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</row>
    <row r="100" spans="2:46" ht="12.75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</row>
    <row r="101" spans="2:46" ht="12.75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</row>
    <row r="102" spans="2:46" ht="12.75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</row>
  </sheetData>
  <sheetProtection/>
  <mergeCells count="29">
    <mergeCell ref="A11:A13"/>
    <mergeCell ref="B11:B13"/>
    <mergeCell ref="C11:C13"/>
    <mergeCell ref="D11:G11"/>
    <mergeCell ref="H11:K11"/>
    <mergeCell ref="L11:N11"/>
    <mergeCell ref="I12:K12"/>
    <mergeCell ref="L12:L13"/>
    <mergeCell ref="M12:N12"/>
    <mergeCell ref="A28:W28"/>
    <mergeCell ref="O12:O13"/>
    <mergeCell ref="P12:R12"/>
    <mergeCell ref="T12:T13"/>
    <mergeCell ref="U12:U13"/>
    <mergeCell ref="V12:V13"/>
    <mergeCell ref="A27:W27"/>
    <mergeCell ref="D12:D13"/>
    <mergeCell ref="E12:G12"/>
    <mergeCell ref="H12:H13"/>
    <mergeCell ref="O11:R11"/>
    <mergeCell ref="S11:S13"/>
    <mergeCell ref="T11:V11"/>
    <mergeCell ref="V1:W1"/>
    <mergeCell ref="A3:W3"/>
    <mergeCell ref="A4:W4"/>
    <mergeCell ref="A5:W5"/>
    <mergeCell ref="A6:W6"/>
    <mergeCell ref="B7:W7"/>
    <mergeCell ref="W11:W13"/>
  </mergeCells>
  <printOptions/>
  <pageMargins left="0.31" right="0.2" top="0.7480314960629921" bottom="0.46" header="0.31496062992125984" footer="0.31496062992125984"/>
  <pageSetup fitToHeight="1" fitToWidth="1" orientation="landscape" paperSize="9" scale="51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5"/>
  <sheetViews>
    <sheetView zoomScalePageLayoutView="0" workbookViewId="0" topLeftCell="A4">
      <selection activeCell="R17" sqref="R17"/>
    </sheetView>
  </sheetViews>
  <sheetFormatPr defaultColWidth="9.140625" defaultRowHeight="15"/>
  <cols>
    <col min="1" max="1" width="20.421875" style="2" customWidth="1"/>
    <col min="2" max="2" width="14.7109375" style="2" customWidth="1"/>
    <col min="3" max="3" width="13.140625" style="2" customWidth="1"/>
    <col min="4" max="4" width="8.8515625" style="2" customWidth="1"/>
    <col min="5" max="7" width="9.140625" style="2" customWidth="1"/>
    <col min="8" max="8" width="9.28125" style="2" customWidth="1"/>
    <col min="9" max="17" width="9.140625" style="2" customWidth="1"/>
    <col min="18" max="18" width="11.421875" style="2" customWidth="1"/>
    <col min="19" max="19" width="12.8515625" style="2" customWidth="1"/>
    <col min="20" max="21" width="9.140625" style="2" customWidth="1"/>
    <col min="22" max="22" width="11.140625" style="2" customWidth="1"/>
    <col min="23" max="23" width="20.8515625" style="2" customWidth="1"/>
    <col min="24" max="16384" width="9.140625" style="2" customWidth="1"/>
  </cols>
  <sheetData>
    <row r="1" spans="1:23" ht="5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"/>
      <c r="S1" s="5"/>
      <c r="T1" s="5"/>
      <c r="U1" s="5"/>
      <c r="V1" s="81" t="s">
        <v>51</v>
      </c>
      <c r="W1" s="81"/>
    </row>
    <row r="2" spans="1:46" ht="15" customHeight="1">
      <c r="A2" s="1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4"/>
      <c r="S2" s="24"/>
      <c r="T2" s="24"/>
      <c r="U2" s="32"/>
      <c r="V2" s="1"/>
      <c r="W2" s="7" t="s">
        <v>29</v>
      </c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1:46" ht="13.5" thickBot="1">
      <c r="A3" s="92" t="s">
        <v>15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:46" ht="18" customHeight="1">
      <c r="A4" s="93" t="s">
        <v>28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</row>
    <row r="5" spans="1:46" ht="12.75">
      <c r="A5" s="101" t="s">
        <v>72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</row>
    <row r="6" spans="1:23" s="29" customFormat="1" ht="14.25">
      <c r="A6" s="80" t="s">
        <v>108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</row>
    <row r="7" spans="1:23" s="29" customFormat="1" ht="38.25">
      <c r="A7" s="25" t="s">
        <v>6</v>
      </c>
      <c r="B7" s="96" t="s">
        <v>57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</row>
    <row r="8" spans="1:23" s="29" customFormat="1" ht="15">
      <c r="A8" s="26" t="s">
        <v>1</v>
      </c>
      <c r="B8" s="21" t="s">
        <v>7</v>
      </c>
      <c r="C8" s="21"/>
      <c r="D8" s="15"/>
      <c r="E8" s="15"/>
      <c r="F8" s="22"/>
      <c r="G8" s="22"/>
      <c r="H8" s="15"/>
      <c r="I8" s="15"/>
      <c r="J8" s="22"/>
      <c r="K8" s="22"/>
      <c r="L8" s="22"/>
      <c r="M8" s="22"/>
      <c r="N8" s="10"/>
      <c r="O8" s="39"/>
      <c r="P8" s="39"/>
      <c r="Q8" s="39"/>
      <c r="R8" s="39"/>
      <c r="S8" s="39"/>
      <c r="T8" s="39"/>
      <c r="U8" s="39"/>
      <c r="V8" s="39"/>
      <c r="W8" s="39"/>
    </row>
    <row r="9" spans="1:23" s="29" customFormat="1" ht="25.5">
      <c r="A9" s="26" t="s">
        <v>2</v>
      </c>
      <c r="B9" s="22" t="s">
        <v>82</v>
      </c>
      <c r="C9" s="22"/>
      <c r="D9" s="15"/>
      <c r="E9" s="15"/>
      <c r="F9" s="22"/>
      <c r="G9" s="22"/>
      <c r="H9" s="15"/>
      <c r="I9" s="15"/>
      <c r="J9" s="22"/>
      <c r="K9" s="22"/>
      <c r="L9" s="23"/>
      <c r="M9" s="23"/>
      <c r="N9" s="10"/>
      <c r="O9" s="39"/>
      <c r="P9" s="39"/>
      <c r="Q9" s="39"/>
      <c r="R9" s="39"/>
      <c r="S9" s="39"/>
      <c r="T9" s="39"/>
      <c r="U9" s="39"/>
      <c r="V9" s="39"/>
      <c r="W9" s="39"/>
    </row>
    <row r="10" spans="1:4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</row>
    <row r="11" spans="1:46" ht="12.75">
      <c r="A11" s="82" t="s">
        <v>16</v>
      </c>
      <c r="B11" s="82" t="s">
        <v>50</v>
      </c>
      <c r="C11" s="82" t="s">
        <v>17</v>
      </c>
      <c r="D11" s="82" t="s">
        <v>73</v>
      </c>
      <c r="E11" s="82"/>
      <c r="F11" s="82"/>
      <c r="G11" s="82"/>
      <c r="H11" s="82" t="s">
        <v>66</v>
      </c>
      <c r="I11" s="82"/>
      <c r="J11" s="82"/>
      <c r="K11" s="82"/>
      <c r="L11" s="82" t="s">
        <v>18</v>
      </c>
      <c r="M11" s="82"/>
      <c r="N11" s="82"/>
      <c r="O11" s="82" t="s">
        <v>19</v>
      </c>
      <c r="P11" s="82"/>
      <c r="Q11" s="82"/>
      <c r="R11" s="82"/>
      <c r="S11" s="85" t="s">
        <v>49</v>
      </c>
      <c r="T11" s="83" t="s">
        <v>3</v>
      </c>
      <c r="U11" s="84"/>
      <c r="V11" s="88"/>
      <c r="W11" s="85" t="s">
        <v>20</v>
      </c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</row>
    <row r="12" spans="1:46" ht="44.25" customHeight="1">
      <c r="A12" s="82"/>
      <c r="B12" s="82"/>
      <c r="C12" s="82"/>
      <c r="D12" s="82" t="s">
        <v>21</v>
      </c>
      <c r="E12" s="83" t="s">
        <v>14</v>
      </c>
      <c r="F12" s="84"/>
      <c r="G12" s="88"/>
      <c r="H12" s="82" t="s">
        <v>21</v>
      </c>
      <c r="I12" s="83" t="s">
        <v>14</v>
      </c>
      <c r="J12" s="84"/>
      <c r="K12" s="88"/>
      <c r="L12" s="82" t="s">
        <v>22</v>
      </c>
      <c r="M12" s="83" t="s">
        <v>14</v>
      </c>
      <c r="N12" s="84"/>
      <c r="O12" s="82" t="s">
        <v>22</v>
      </c>
      <c r="P12" s="83" t="s">
        <v>14</v>
      </c>
      <c r="Q12" s="84"/>
      <c r="R12" s="88"/>
      <c r="S12" s="89"/>
      <c r="T12" s="85" t="s">
        <v>23</v>
      </c>
      <c r="U12" s="82" t="s">
        <v>24</v>
      </c>
      <c r="V12" s="82" t="s">
        <v>25</v>
      </c>
      <c r="W12" s="89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</row>
    <row r="13" spans="1:46" ht="38.25">
      <c r="A13" s="82"/>
      <c r="B13" s="82"/>
      <c r="C13" s="82"/>
      <c r="D13" s="82"/>
      <c r="E13" s="6" t="s">
        <v>23</v>
      </c>
      <c r="F13" s="6" t="s">
        <v>24</v>
      </c>
      <c r="G13" s="6" t="s">
        <v>25</v>
      </c>
      <c r="H13" s="82"/>
      <c r="I13" s="6" t="s">
        <v>23</v>
      </c>
      <c r="J13" s="6" t="s">
        <v>24</v>
      </c>
      <c r="K13" s="6" t="s">
        <v>25</v>
      </c>
      <c r="L13" s="82"/>
      <c r="M13" s="6" t="s">
        <v>23</v>
      </c>
      <c r="N13" s="6" t="s">
        <v>24</v>
      </c>
      <c r="O13" s="82"/>
      <c r="P13" s="6" t="s">
        <v>23</v>
      </c>
      <c r="Q13" s="6" t="s">
        <v>24</v>
      </c>
      <c r="R13" s="6" t="s">
        <v>25</v>
      </c>
      <c r="S13" s="86"/>
      <c r="T13" s="86"/>
      <c r="U13" s="82"/>
      <c r="V13" s="82"/>
      <c r="W13" s="86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</row>
    <row r="14" spans="1:46" ht="12.75">
      <c r="A14" s="6" t="s">
        <v>4</v>
      </c>
      <c r="B14" s="6">
        <v>1</v>
      </c>
      <c r="C14" s="6">
        <v>2</v>
      </c>
      <c r="D14" s="6">
        <v>3</v>
      </c>
      <c r="E14" s="6">
        <v>4</v>
      </c>
      <c r="F14" s="6">
        <v>5</v>
      </c>
      <c r="G14" s="6">
        <v>6</v>
      </c>
      <c r="H14" s="6">
        <v>7</v>
      </c>
      <c r="I14" s="6">
        <v>8</v>
      </c>
      <c r="J14" s="6">
        <v>9</v>
      </c>
      <c r="K14" s="6">
        <v>10</v>
      </c>
      <c r="L14" s="6">
        <v>11</v>
      </c>
      <c r="M14" s="6">
        <v>12</v>
      </c>
      <c r="N14" s="6">
        <v>13</v>
      </c>
      <c r="O14" s="33">
        <v>14</v>
      </c>
      <c r="P14" s="6">
        <v>15</v>
      </c>
      <c r="Q14" s="6">
        <v>16</v>
      </c>
      <c r="R14" s="6">
        <v>17</v>
      </c>
      <c r="S14" s="6">
        <v>18</v>
      </c>
      <c r="T14" s="6">
        <v>19</v>
      </c>
      <c r="U14" s="6">
        <v>20</v>
      </c>
      <c r="V14" s="6">
        <v>21</v>
      </c>
      <c r="W14" s="6">
        <v>22</v>
      </c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</row>
    <row r="15" spans="1:46" s="9" customFormat="1" ht="89.25">
      <c r="A15" s="102" t="s">
        <v>58</v>
      </c>
      <c r="B15" s="57" t="s">
        <v>106</v>
      </c>
      <c r="C15" s="57"/>
      <c r="D15" s="57">
        <f>D18</f>
        <v>812400</v>
      </c>
      <c r="E15" s="57">
        <f aca="true" t="shared" si="0" ref="E15:V15">E18</f>
        <v>0</v>
      </c>
      <c r="F15" s="57">
        <f t="shared" si="0"/>
        <v>693400</v>
      </c>
      <c r="G15" s="57">
        <f t="shared" si="0"/>
        <v>119000</v>
      </c>
      <c r="H15" s="57">
        <f t="shared" si="0"/>
        <v>812400</v>
      </c>
      <c r="I15" s="57">
        <f t="shared" si="0"/>
        <v>0</v>
      </c>
      <c r="J15" s="57">
        <f t="shared" si="0"/>
        <v>693400</v>
      </c>
      <c r="K15" s="57">
        <f t="shared" si="0"/>
        <v>119000</v>
      </c>
      <c r="L15" s="57">
        <f t="shared" si="0"/>
        <v>693400</v>
      </c>
      <c r="M15" s="57">
        <f t="shared" si="0"/>
        <v>0</v>
      </c>
      <c r="N15" s="57">
        <f t="shared" si="0"/>
        <v>693400</v>
      </c>
      <c r="O15" s="57">
        <f t="shared" si="0"/>
        <v>269000</v>
      </c>
      <c r="P15" s="57">
        <f t="shared" si="0"/>
        <v>0</v>
      </c>
      <c r="Q15" s="57">
        <f t="shared" si="0"/>
        <v>150000</v>
      </c>
      <c r="R15" s="57">
        <f t="shared" si="0"/>
        <v>119000</v>
      </c>
      <c r="S15" s="57"/>
      <c r="T15" s="57">
        <f t="shared" si="0"/>
        <v>0</v>
      </c>
      <c r="U15" s="57">
        <f t="shared" si="0"/>
        <v>543400</v>
      </c>
      <c r="V15" s="57">
        <f t="shared" si="0"/>
        <v>0</v>
      </c>
      <c r="W15" s="61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</row>
    <row r="16" spans="1:46" ht="38.25">
      <c r="A16" s="103"/>
      <c r="B16" s="6" t="s">
        <v>99</v>
      </c>
      <c r="C16" s="6" t="s">
        <v>74</v>
      </c>
      <c r="D16" s="6">
        <f>SUM(E16:G16)</f>
        <v>647400</v>
      </c>
      <c r="E16" s="6">
        <v>0</v>
      </c>
      <c r="F16" s="6">
        <v>543400</v>
      </c>
      <c r="G16" s="6">
        <v>104000</v>
      </c>
      <c r="H16" s="6">
        <f>SUM(I16:K16)</f>
        <v>647400</v>
      </c>
      <c r="I16" s="6">
        <v>0</v>
      </c>
      <c r="J16" s="6">
        <v>543400</v>
      </c>
      <c r="K16" s="6">
        <v>104000</v>
      </c>
      <c r="L16" s="6">
        <f>SUM(M16:N16)</f>
        <v>543400</v>
      </c>
      <c r="M16" s="6">
        <v>0</v>
      </c>
      <c r="N16" s="6">
        <v>543400</v>
      </c>
      <c r="O16" s="6">
        <f>SUM(P16:R16)</f>
        <v>104000</v>
      </c>
      <c r="P16" s="6">
        <v>0</v>
      </c>
      <c r="Q16" s="6">
        <v>0</v>
      </c>
      <c r="R16" s="6">
        <v>104000</v>
      </c>
      <c r="S16" s="6"/>
      <c r="T16" s="6">
        <f>M16-P16</f>
        <v>0</v>
      </c>
      <c r="U16" s="6">
        <f>N16-Q16</f>
        <v>543400</v>
      </c>
      <c r="V16" s="6">
        <v>0</v>
      </c>
      <c r="W16" s="16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</row>
    <row r="17" spans="1:46" ht="140.25">
      <c r="A17" s="76"/>
      <c r="B17" s="6" t="s">
        <v>85</v>
      </c>
      <c r="C17" s="6" t="s">
        <v>74</v>
      </c>
      <c r="D17" s="6">
        <f>SUM(E17:G17)</f>
        <v>165000</v>
      </c>
      <c r="E17" s="6"/>
      <c r="F17" s="6">
        <v>150000</v>
      </c>
      <c r="G17" s="6">
        <v>15000</v>
      </c>
      <c r="H17" s="6">
        <f>SUM(I17:K17)</f>
        <v>165000</v>
      </c>
      <c r="I17" s="6">
        <v>0</v>
      </c>
      <c r="J17" s="6">
        <v>150000</v>
      </c>
      <c r="K17" s="6">
        <v>15000</v>
      </c>
      <c r="L17" s="6">
        <f>SUM(M17:N17)</f>
        <v>150000</v>
      </c>
      <c r="M17" s="6">
        <v>0</v>
      </c>
      <c r="N17" s="6">
        <v>150000</v>
      </c>
      <c r="O17" s="6">
        <f>SUM(P17:R17)</f>
        <v>165000</v>
      </c>
      <c r="P17" s="6">
        <v>0</v>
      </c>
      <c r="Q17" s="6">
        <v>150000</v>
      </c>
      <c r="R17" s="6">
        <v>15000</v>
      </c>
      <c r="S17" s="6" t="s">
        <v>113</v>
      </c>
      <c r="T17" s="6">
        <f>M17-P17</f>
        <v>0</v>
      </c>
      <c r="U17" s="6">
        <f>N17-Q17</f>
        <v>0</v>
      </c>
      <c r="V17" s="6">
        <v>0</v>
      </c>
      <c r="W17" s="16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</row>
    <row r="18" spans="1:46" ht="12.75">
      <c r="A18" s="11" t="s">
        <v>9</v>
      </c>
      <c r="B18" s="12"/>
      <c r="C18" s="12"/>
      <c r="D18" s="57">
        <f>SUM(D16:D17)</f>
        <v>812400</v>
      </c>
      <c r="E18" s="57">
        <f aca="true" t="shared" si="1" ref="E18:V18">SUM(E16:E17)</f>
        <v>0</v>
      </c>
      <c r="F18" s="57">
        <f t="shared" si="1"/>
        <v>693400</v>
      </c>
      <c r="G18" s="57">
        <f t="shared" si="1"/>
        <v>119000</v>
      </c>
      <c r="H18" s="57">
        <f t="shared" si="1"/>
        <v>812400</v>
      </c>
      <c r="I18" s="57">
        <f t="shared" si="1"/>
        <v>0</v>
      </c>
      <c r="J18" s="57">
        <f t="shared" si="1"/>
        <v>693400</v>
      </c>
      <c r="K18" s="57">
        <f t="shared" si="1"/>
        <v>119000</v>
      </c>
      <c r="L18" s="57">
        <f t="shared" si="1"/>
        <v>693400</v>
      </c>
      <c r="M18" s="57">
        <f t="shared" si="1"/>
        <v>0</v>
      </c>
      <c r="N18" s="57">
        <f t="shared" si="1"/>
        <v>693400</v>
      </c>
      <c r="O18" s="57">
        <f t="shared" si="1"/>
        <v>269000</v>
      </c>
      <c r="P18" s="57">
        <f t="shared" si="1"/>
        <v>0</v>
      </c>
      <c r="Q18" s="57">
        <f t="shared" si="1"/>
        <v>150000</v>
      </c>
      <c r="R18" s="57">
        <f t="shared" si="1"/>
        <v>119000</v>
      </c>
      <c r="S18" s="57">
        <f t="shared" si="1"/>
        <v>0</v>
      </c>
      <c r="T18" s="57">
        <f t="shared" si="1"/>
        <v>0</v>
      </c>
      <c r="U18" s="57">
        <f t="shared" si="1"/>
        <v>543400</v>
      </c>
      <c r="V18" s="57">
        <f t="shared" si="1"/>
        <v>0</v>
      </c>
      <c r="W18" s="61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</row>
    <row r="19" spans="1:46" ht="12.75">
      <c r="A19" s="8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</row>
    <row r="20" spans="1:46" ht="12.75">
      <c r="A20" s="87" t="s">
        <v>26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</row>
    <row r="21" spans="1:46" ht="12.75">
      <c r="A21" s="87" t="s">
        <v>27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</row>
    <row r="22" spans="1:46" ht="12.75">
      <c r="A22" s="1"/>
      <c r="B22" s="34"/>
      <c r="C22" s="3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</row>
    <row r="23" spans="1:23" s="17" customFormat="1" ht="12.75">
      <c r="A23" s="35"/>
      <c r="B23" s="35"/>
      <c r="C23" s="35"/>
      <c r="D23" s="35"/>
      <c r="E23" s="35"/>
      <c r="F23" s="35"/>
      <c r="G23" s="35"/>
      <c r="H23" s="36"/>
      <c r="I23" s="36"/>
      <c r="J23" s="36"/>
      <c r="K23" s="36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</row>
    <row r="24" spans="1:23" s="17" customFormat="1" ht="12.75">
      <c r="A24" s="1"/>
      <c r="B24" s="14"/>
      <c r="C24" s="14"/>
      <c r="D24" s="14"/>
      <c r="E24" s="14"/>
      <c r="F24" s="14" t="s">
        <v>84</v>
      </c>
      <c r="G24" s="14"/>
      <c r="H24" s="20"/>
      <c r="I24" s="20"/>
      <c r="J24" s="20"/>
      <c r="K24" s="20"/>
      <c r="L24" s="1"/>
      <c r="M24" s="1"/>
      <c r="N24" s="8"/>
      <c r="O24" s="1"/>
      <c r="P24" s="1"/>
      <c r="Q24" s="14"/>
      <c r="R24" s="14"/>
      <c r="S24" s="14"/>
      <c r="T24" s="14"/>
      <c r="U24" s="14"/>
      <c r="V24" s="14" t="s">
        <v>80</v>
      </c>
      <c r="W24" s="14"/>
    </row>
    <row r="25" spans="1:23" s="17" customFormat="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4"/>
      <c r="R25" s="4"/>
      <c r="S25" s="4"/>
      <c r="T25" s="4"/>
      <c r="U25" s="4"/>
      <c r="V25" s="4"/>
      <c r="W25" s="1"/>
    </row>
    <row r="26" spans="1:23" s="17" customFormat="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35"/>
      <c r="M26" s="35"/>
      <c r="N26" s="35"/>
      <c r="O26" s="35"/>
      <c r="P26" s="35"/>
      <c r="Q26" s="35"/>
      <c r="R26" s="35"/>
      <c r="S26" s="35"/>
      <c r="T26" s="36"/>
      <c r="U26" s="4"/>
      <c r="V26" s="4"/>
      <c r="W26" s="1"/>
    </row>
    <row r="27" spans="1:23" s="17" customFormat="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4"/>
      <c r="P27" s="14"/>
      <c r="Q27" s="14"/>
      <c r="R27" s="14" t="s">
        <v>55</v>
      </c>
      <c r="S27" s="14"/>
      <c r="T27" s="8"/>
      <c r="U27" s="4"/>
      <c r="V27" s="4"/>
      <c r="W27" s="1"/>
    </row>
    <row r="28" spans="1:23" s="17" customFormat="1" ht="12.75">
      <c r="A28" s="1"/>
      <c r="B28" s="1"/>
      <c r="C28" s="1"/>
      <c r="D28" s="1"/>
      <c r="E28" s="1"/>
      <c r="F28" s="1"/>
      <c r="G28" s="4"/>
      <c r="H28" s="1"/>
      <c r="I28" s="1"/>
      <c r="J28" s="1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1"/>
    </row>
    <row r="29" spans="1:23" s="19" customFormat="1" ht="12.7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5"/>
      <c r="P29" s="35"/>
      <c r="Q29" s="35"/>
      <c r="R29" s="35"/>
      <c r="S29" s="35"/>
      <c r="T29" s="35"/>
      <c r="U29" s="35"/>
      <c r="V29" s="35"/>
      <c r="W29" s="35"/>
    </row>
    <row r="30" spans="1:23" s="19" customFormat="1" ht="12.7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5"/>
      <c r="P30" s="35"/>
      <c r="Q30" s="35"/>
      <c r="R30" s="35"/>
      <c r="S30" s="35"/>
      <c r="T30" s="35"/>
      <c r="U30" s="35"/>
      <c r="V30" s="35"/>
      <c r="W30" s="35"/>
    </row>
    <row r="31" spans="1:46" ht="12.75">
      <c r="A31" s="1"/>
      <c r="B31" s="38"/>
      <c r="C31" s="38" t="s">
        <v>56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 t="s">
        <v>62</v>
      </c>
      <c r="Q31" s="1"/>
      <c r="R31" s="1"/>
      <c r="S31" s="1"/>
      <c r="T31" s="1"/>
      <c r="U31" s="1"/>
      <c r="V31" s="1" t="s">
        <v>60</v>
      </c>
      <c r="W31" s="1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</row>
    <row r="32" spans="2:46" ht="12.75">
      <c r="B32" s="30"/>
      <c r="C32" s="30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</row>
    <row r="33" spans="2:46" ht="12.75">
      <c r="B33" s="30"/>
      <c r="C33" s="30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</row>
    <row r="34" spans="2:46" ht="12.75">
      <c r="B34" s="31"/>
      <c r="C34" s="31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</row>
    <row r="35" spans="2:46" ht="12.75">
      <c r="B35" s="31"/>
      <c r="C35" s="31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</row>
    <row r="36" spans="2:46" ht="12.75">
      <c r="B36" s="31"/>
      <c r="C36" s="31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</row>
    <row r="37" spans="2:46" ht="12.75">
      <c r="B37" s="31"/>
      <c r="C37" s="31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</row>
    <row r="38" spans="2:46" ht="12.75">
      <c r="B38" s="31"/>
      <c r="C38" s="31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</row>
    <row r="39" spans="2:46" ht="12.75">
      <c r="B39" s="31"/>
      <c r="C39" s="31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</row>
    <row r="40" spans="2:46" ht="12.75">
      <c r="B40" s="31"/>
      <c r="C40" s="31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</row>
    <row r="41" spans="2:46" ht="12.75">
      <c r="B41" s="31"/>
      <c r="C41" s="31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</row>
    <row r="42" spans="2:46" ht="12.75">
      <c r="B42" s="31"/>
      <c r="C42" s="31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</row>
    <row r="43" spans="2:46" ht="12.75">
      <c r="B43" s="31"/>
      <c r="C43" s="31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</row>
    <row r="44" spans="2:46" ht="12.75">
      <c r="B44" s="31"/>
      <c r="C44" s="31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</row>
    <row r="45" spans="2:46" ht="12.75">
      <c r="B45" s="31"/>
      <c r="C45" s="31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</row>
    <row r="46" spans="2:46" ht="12.75">
      <c r="B46" s="31"/>
      <c r="C46" s="31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</row>
    <row r="47" spans="2:46" ht="12.75">
      <c r="B47" s="31"/>
      <c r="C47" s="31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</row>
    <row r="48" spans="2:46" ht="12.7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</row>
    <row r="49" spans="2:46" ht="12.7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</row>
    <row r="50" spans="2:46" ht="12.7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</row>
    <row r="51" spans="2:46" ht="12.7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</row>
    <row r="52" spans="2:46" ht="12.7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</row>
    <row r="53" spans="2:46" ht="12.7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</row>
    <row r="54" spans="2:46" ht="12.7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</row>
    <row r="55" spans="2:46" ht="12.7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</row>
    <row r="56" spans="2:46" ht="12.7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</row>
    <row r="57" spans="2:46" ht="12.7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</row>
    <row r="58" spans="2:46" ht="12.7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</row>
    <row r="59" spans="2:46" ht="12.7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</row>
    <row r="60" spans="2:46" ht="12.7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</row>
    <row r="61" spans="2:46" ht="12.7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</row>
    <row r="62" spans="2:46" ht="12.7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</row>
    <row r="63" spans="2:46" ht="12.7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</row>
    <row r="64" spans="2:46" ht="12.7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</row>
    <row r="65" spans="2:46" ht="12.7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</row>
    <row r="66" spans="2:46" ht="12.7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</row>
    <row r="67" spans="2:46" ht="12.7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</row>
    <row r="68" spans="2:46" ht="12.7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</row>
    <row r="69" spans="2:46" ht="12.7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</row>
    <row r="70" spans="2:46" ht="12.7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</row>
    <row r="71" spans="2:46" ht="12.7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</row>
    <row r="72" spans="2:46" ht="12.7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</row>
    <row r="73" spans="2:46" ht="12.7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</row>
    <row r="74" spans="2:46" ht="12.7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</row>
    <row r="75" spans="2:46" ht="12.7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</row>
    <row r="76" spans="2:46" ht="12.7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</row>
    <row r="77" spans="2:46" ht="12.7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</row>
    <row r="78" spans="2:46" ht="12.7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</row>
    <row r="79" spans="2:46" ht="12.7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</row>
    <row r="80" spans="2:46" ht="12.7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</row>
    <row r="81" spans="2:46" ht="12.7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</row>
    <row r="82" spans="2:46" ht="12.7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</row>
    <row r="83" spans="2:46" ht="12.7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</row>
    <row r="84" spans="2:46" ht="12.7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</row>
    <row r="85" spans="2:46" ht="12.7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</row>
    <row r="86" spans="2:46" ht="12.7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</row>
    <row r="87" spans="2:46" ht="12.7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</row>
    <row r="88" spans="2:46" ht="12.7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</row>
    <row r="89" spans="2:46" ht="12.7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</row>
    <row r="90" spans="2:46" ht="12.7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</row>
    <row r="91" spans="2:46" ht="12.7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</row>
    <row r="92" spans="2:46" ht="12.7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</row>
    <row r="93" spans="2:46" ht="12.75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</row>
    <row r="94" spans="2:46" ht="12.75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</row>
    <row r="95" spans="2:46" ht="12.75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</row>
  </sheetData>
  <sheetProtection/>
  <mergeCells count="30">
    <mergeCell ref="A21:W21"/>
    <mergeCell ref="O12:O13"/>
    <mergeCell ref="P12:R12"/>
    <mergeCell ref="T12:T13"/>
    <mergeCell ref="U12:U13"/>
    <mergeCell ref="V12:V13"/>
    <mergeCell ref="A20:W20"/>
    <mergeCell ref="A11:A13"/>
    <mergeCell ref="B11:B13"/>
    <mergeCell ref="C11:C13"/>
    <mergeCell ref="O11:R11"/>
    <mergeCell ref="S11:S13"/>
    <mergeCell ref="T11:V11"/>
    <mergeCell ref="W11:W13"/>
    <mergeCell ref="D12:D13"/>
    <mergeCell ref="E12:G12"/>
    <mergeCell ref="H12:H13"/>
    <mergeCell ref="I12:K12"/>
    <mergeCell ref="L12:L13"/>
    <mergeCell ref="M12:N12"/>
    <mergeCell ref="A15:A16"/>
    <mergeCell ref="D11:G11"/>
    <mergeCell ref="H11:K11"/>
    <mergeCell ref="L11:N11"/>
    <mergeCell ref="V1:W1"/>
    <mergeCell ref="A3:W3"/>
    <mergeCell ref="A4:W4"/>
    <mergeCell ref="A5:W5"/>
    <mergeCell ref="A6:W6"/>
    <mergeCell ref="B7:W7"/>
  </mergeCells>
  <printOptions/>
  <pageMargins left="0.35" right="0.26" top="0.7480314960629921" bottom="0.7480314960629921" header="0.31496062992125984" footer="0.31496062992125984"/>
  <pageSetup fitToHeight="1" fitToWidth="1" orientation="landscape" paperSize="9" scale="5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28"/>
  <sheetViews>
    <sheetView zoomScalePageLayoutView="0" workbookViewId="0" topLeftCell="A4">
      <selection activeCell="A10" sqref="A10:A11"/>
    </sheetView>
  </sheetViews>
  <sheetFormatPr defaultColWidth="9.140625" defaultRowHeight="15"/>
  <cols>
    <col min="1" max="1" width="61.28125" style="0" customWidth="1"/>
    <col min="2" max="2" width="10.7109375" style="0" customWidth="1"/>
    <col min="3" max="3" width="11.28125" style="0" customWidth="1"/>
    <col min="4" max="4" width="8.00390625" style="0" customWidth="1"/>
    <col min="5" max="5" width="8.7109375" style="0" customWidth="1"/>
    <col min="6" max="6" width="11.421875" style="0" bestFit="1" customWidth="1"/>
    <col min="7" max="7" width="10.28125" style="0" bestFit="1" customWidth="1"/>
    <col min="8" max="8" width="10.00390625" style="0" bestFit="1" customWidth="1"/>
    <col min="9" max="9" width="11.7109375" style="0" bestFit="1" customWidth="1"/>
    <col min="10" max="10" width="8.00390625" style="0" customWidth="1"/>
    <col min="11" max="11" width="10.28125" style="0" bestFit="1" customWidth="1"/>
    <col min="12" max="12" width="9.7109375" style="0" customWidth="1"/>
    <col min="13" max="13" width="11.7109375" style="0" bestFit="1" customWidth="1"/>
    <col min="14" max="14" width="9.140625" style="0" customWidth="1"/>
    <col min="15" max="15" width="22.8515625" style="0" customWidth="1"/>
    <col min="16" max="16" width="16.00390625" style="0" customWidth="1"/>
    <col min="18" max="18" width="13.28125" style="0" customWidth="1"/>
    <col min="19" max="19" width="17.28125" style="0" customWidth="1"/>
  </cols>
  <sheetData>
    <row r="1" spans="1:16" ht="59.2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81" t="s">
        <v>51</v>
      </c>
      <c r="P1" s="81"/>
    </row>
    <row r="2" spans="1:16" ht="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7" t="s">
        <v>48</v>
      </c>
    </row>
    <row r="3" spans="1:16" ht="15.75" thickBot="1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15">
      <c r="A4" s="99" t="s">
        <v>47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ht="15">
      <c r="A5" s="100" t="s">
        <v>109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23" s="29" customFormat="1" ht="14.25">
      <c r="A6" s="25" t="s">
        <v>6</v>
      </c>
      <c r="B6" s="109" t="s">
        <v>57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71"/>
      <c r="Q6" s="71"/>
      <c r="R6" s="71"/>
      <c r="S6" s="71"/>
      <c r="T6" s="71"/>
      <c r="U6" s="71"/>
      <c r="V6" s="71"/>
      <c r="W6" s="71"/>
    </row>
    <row r="7" spans="1:16" ht="15">
      <c r="A7" s="26" t="s">
        <v>1</v>
      </c>
      <c r="B7" s="50" t="s">
        <v>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6" ht="15">
      <c r="A8" s="26" t="s">
        <v>2</v>
      </c>
      <c r="B8" s="22" t="s">
        <v>82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ht="1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ht="69" customHeight="1">
      <c r="A10" s="97" t="s">
        <v>30</v>
      </c>
      <c r="B10" s="97" t="s">
        <v>31</v>
      </c>
      <c r="C10" s="97"/>
      <c r="D10" s="97" t="s">
        <v>32</v>
      </c>
      <c r="E10" s="97"/>
      <c r="F10" s="97" t="s">
        <v>33</v>
      </c>
      <c r="G10" s="104" t="s">
        <v>52</v>
      </c>
      <c r="H10" s="105"/>
      <c r="I10" s="105"/>
      <c r="J10" s="106"/>
      <c r="K10" s="104" t="s">
        <v>53</v>
      </c>
      <c r="L10" s="105"/>
      <c r="M10" s="105"/>
      <c r="N10" s="106"/>
      <c r="O10" s="97" t="s">
        <v>37</v>
      </c>
      <c r="P10" s="97" t="s">
        <v>38</v>
      </c>
    </row>
    <row r="11" spans="1:16" ht="44.25" customHeight="1">
      <c r="A11" s="97"/>
      <c r="B11" s="45" t="s">
        <v>11</v>
      </c>
      <c r="C11" s="45" t="s">
        <v>12</v>
      </c>
      <c r="D11" s="45" t="s">
        <v>11</v>
      </c>
      <c r="E11" s="45" t="s">
        <v>12</v>
      </c>
      <c r="F11" s="97"/>
      <c r="G11" s="52" t="s">
        <v>35</v>
      </c>
      <c r="H11" s="52" t="s">
        <v>24</v>
      </c>
      <c r="I11" s="52" t="s">
        <v>23</v>
      </c>
      <c r="J11" s="53" t="s">
        <v>54</v>
      </c>
      <c r="K11" s="52" t="s">
        <v>35</v>
      </c>
      <c r="L11" s="52" t="s">
        <v>24</v>
      </c>
      <c r="M11" s="52" t="s">
        <v>23</v>
      </c>
      <c r="N11" s="53" t="s">
        <v>54</v>
      </c>
      <c r="O11" s="97"/>
      <c r="P11" s="97"/>
    </row>
    <row r="12" spans="1:16" ht="15">
      <c r="A12" s="45">
        <v>1</v>
      </c>
      <c r="B12" s="45">
        <v>2</v>
      </c>
      <c r="C12" s="45">
        <v>3</v>
      </c>
      <c r="D12" s="45">
        <v>4</v>
      </c>
      <c r="E12" s="45">
        <v>5</v>
      </c>
      <c r="F12" s="45">
        <v>6</v>
      </c>
      <c r="G12" s="45">
        <v>7</v>
      </c>
      <c r="H12" s="45">
        <v>8</v>
      </c>
      <c r="I12" s="45">
        <v>9</v>
      </c>
      <c r="J12" s="45">
        <v>10</v>
      </c>
      <c r="K12" s="45">
        <v>11</v>
      </c>
      <c r="L12" s="45">
        <v>12</v>
      </c>
      <c r="M12" s="45">
        <v>13</v>
      </c>
      <c r="N12" s="45">
        <v>14</v>
      </c>
      <c r="O12" s="45">
        <v>15</v>
      </c>
      <c r="P12" s="45">
        <v>16</v>
      </c>
    </row>
    <row r="13" spans="1:16" ht="15">
      <c r="A13" s="47" t="s">
        <v>92</v>
      </c>
      <c r="B13" s="27">
        <f>SUM(B14:B15)</f>
        <v>118</v>
      </c>
      <c r="C13" s="27">
        <f>SUM(C14:C15)</f>
        <v>90</v>
      </c>
      <c r="D13" s="27"/>
      <c r="E13" s="27"/>
      <c r="F13" s="27">
        <f>SUM(F14:F15)</f>
        <v>45</v>
      </c>
      <c r="G13" s="27">
        <f>SUM(H13:J13)</f>
        <v>1757500</v>
      </c>
      <c r="H13" s="62">
        <f>SUM(H14:H15)</f>
        <v>1394200</v>
      </c>
      <c r="I13" s="27">
        <v>0</v>
      </c>
      <c r="J13" s="27">
        <v>363300</v>
      </c>
      <c r="K13" s="27">
        <f>SUM(L13:N13)</f>
        <v>461967.47</v>
      </c>
      <c r="L13" s="27">
        <f>SUM(L14:L15)</f>
        <v>210941.43</v>
      </c>
      <c r="M13" s="27">
        <f>SUM(M14:M15)</f>
        <v>0</v>
      </c>
      <c r="N13" s="27">
        <f>SUM(N14:N15)</f>
        <v>251026.03999999998</v>
      </c>
      <c r="O13" s="63"/>
      <c r="P13" s="27"/>
    </row>
    <row r="14" spans="1:16" ht="60.75" customHeight="1">
      <c r="A14" s="48" t="s">
        <v>41</v>
      </c>
      <c r="B14" s="27">
        <v>46</v>
      </c>
      <c r="C14" s="79">
        <v>56</v>
      </c>
      <c r="D14" s="62">
        <f>17212.02*0.9</f>
        <v>15490.818000000001</v>
      </c>
      <c r="E14" s="62">
        <f>17212.02*0.9</f>
        <v>15490.818000000001</v>
      </c>
      <c r="F14" s="27">
        <v>26</v>
      </c>
      <c r="G14" s="62">
        <f>SUM(H14:J14)</f>
        <v>848067.7966101695</v>
      </c>
      <c r="H14" s="62">
        <f>ROUND(D14*B14,-2)</f>
        <v>712600</v>
      </c>
      <c r="I14" s="27"/>
      <c r="J14" s="27">
        <f>J13/118*44</f>
        <v>135467.7966101695</v>
      </c>
      <c r="K14" s="27"/>
      <c r="L14" s="27">
        <f>100929+9024.86</f>
        <v>109953.86</v>
      </c>
      <c r="M14" s="27"/>
      <c r="N14" s="27">
        <v>155809.27</v>
      </c>
      <c r="O14" s="107" t="s">
        <v>75</v>
      </c>
      <c r="P14" s="27"/>
    </row>
    <row r="15" spans="1:16" ht="53.25" customHeight="1">
      <c r="A15" s="48" t="s">
        <v>40</v>
      </c>
      <c r="B15" s="27">
        <v>72</v>
      </c>
      <c r="C15" s="79">
        <v>34</v>
      </c>
      <c r="D15" s="62">
        <f>17212.02*0.55</f>
        <v>9466.611</v>
      </c>
      <c r="E15" s="62">
        <f>17212.02*0.55</f>
        <v>9466.611</v>
      </c>
      <c r="F15" s="27">
        <v>19</v>
      </c>
      <c r="G15" s="62">
        <f>SUM(H15:J15)</f>
        <v>909432.2033898305</v>
      </c>
      <c r="H15" s="62">
        <f>ROUND(D15*B15,-2)</f>
        <v>681600</v>
      </c>
      <c r="I15" s="27"/>
      <c r="J15" s="27">
        <f>J13-J14</f>
        <v>227832.2033898305</v>
      </c>
      <c r="K15" s="27"/>
      <c r="L15" s="27">
        <v>100987.57</v>
      </c>
      <c r="M15" s="27"/>
      <c r="N15" s="27">
        <v>95216.77</v>
      </c>
      <c r="O15" s="108"/>
      <c r="P15" s="27"/>
    </row>
    <row r="16" spans="1:16" ht="15">
      <c r="A16" s="48" t="s">
        <v>42</v>
      </c>
      <c r="B16" s="27">
        <v>0</v>
      </c>
      <c r="C16" s="27"/>
      <c r="D16" s="27">
        <v>0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15">
      <c r="A17" s="48" t="s">
        <v>46</v>
      </c>
      <c r="B17" s="27">
        <v>0</v>
      </c>
      <c r="C17" s="27"/>
      <c r="D17" s="27">
        <v>0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 ht="15">
      <c r="A18" s="70" t="s">
        <v>93</v>
      </c>
      <c r="B18" s="27"/>
      <c r="C18" s="27"/>
      <c r="D18" s="27"/>
      <c r="E18" s="27"/>
      <c r="F18" s="27"/>
      <c r="G18" s="27">
        <f>SUM(H18:J18)</f>
        <v>39600</v>
      </c>
      <c r="H18" s="27">
        <v>36000</v>
      </c>
      <c r="I18" s="27">
        <v>0</v>
      </c>
      <c r="J18" s="27">
        <v>3600</v>
      </c>
      <c r="K18" s="27">
        <f>SUM(L18:N18)</f>
        <v>36000</v>
      </c>
      <c r="L18" s="27">
        <v>36000</v>
      </c>
      <c r="M18" s="27">
        <v>0</v>
      </c>
      <c r="N18" s="27"/>
      <c r="O18" s="27"/>
      <c r="P18" s="27"/>
    </row>
    <row r="19" ht="15">
      <c r="D19" s="78"/>
    </row>
    <row r="20" spans="2:15" ht="15">
      <c r="B20" t="s">
        <v>84</v>
      </c>
      <c r="O20" t="s">
        <v>80</v>
      </c>
    </row>
    <row r="22" ht="15">
      <c r="L22" t="s">
        <v>61</v>
      </c>
    </row>
    <row r="24" spans="2:15" ht="21.75" customHeight="1">
      <c r="B24" t="s">
        <v>56</v>
      </c>
      <c r="J24" t="s">
        <v>59</v>
      </c>
      <c r="O24" t="s">
        <v>60</v>
      </c>
    </row>
    <row r="28" ht="15">
      <c r="D28">
        <f>D14*C14+D15*C15</f>
        <v>1189350.5820000002</v>
      </c>
    </row>
  </sheetData>
  <sheetProtection/>
  <mergeCells count="14">
    <mergeCell ref="P10:P11"/>
    <mergeCell ref="O14:O15"/>
    <mergeCell ref="O1:P1"/>
    <mergeCell ref="A3:P3"/>
    <mergeCell ref="A4:P4"/>
    <mergeCell ref="A5:P5"/>
    <mergeCell ref="A10:A11"/>
    <mergeCell ref="B6:O6"/>
    <mergeCell ref="B10:C10"/>
    <mergeCell ref="D10:E10"/>
    <mergeCell ref="F10:F11"/>
    <mergeCell ref="G10:J10"/>
    <mergeCell ref="K10:N10"/>
    <mergeCell ref="O10:O11"/>
  </mergeCells>
  <printOptions/>
  <pageMargins left="0.35" right="0.29" top="0.35" bottom="0.75" header="0.3" footer="0.3"/>
  <pageSetup fitToHeight="1" fitToWidth="1" horizontalDpi="600" verticalDpi="600" orientation="landscape" paperSize="9" scale="6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3"/>
  <sheetViews>
    <sheetView zoomScalePageLayoutView="0" workbookViewId="0" topLeftCell="A1">
      <selection activeCell="P1" sqref="P1"/>
    </sheetView>
  </sheetViews>
  <sheetFormatPr defaultColWidth="9.140625" defaultRowHeight="15"/>
  <cols>
    <col min="1" max="1" width="11.7109375" style="2" customWidth="1"/>
    <col min="2" max="2" width="20.8515625" style="2" customWidth="1"/>
    <col min="3" max="3" width="7.57421875" style="2" customWidth="1"/>
    <col min="4" max="4" width="6.7109375" style="2" customWidth="1"/>
    <col min="5" max="5" width="3.421875" style="2" bestFit="1" customWidth="1"/>
    <col min="6" max="6" width="7.140625" style="2" customWidth="1"/>
    <col min="7" max="7" width="7.57421875" style="2" customWidth="1"/>
    <col min="8" max="8" width="8.00390625" style="2" customWidth="1"/>
    <col min="9" max="9" width="3.421875" style="2" bestFit="1" customWidth="1"/>
    <col min="10" max="12" width="9.140625" style="2" customWidth="1"/>
    <col min="13" max="13" width="3.421875" style="2" bestFit="1" customWidth="1"/>
    <col min="14" max="17" width="9.140625" style="2" customWidth="1"/>
    <col min="18" max="18" width="8.28125" style="2" customWidth="1"/>
    <col min="19" max="19" width="12.8515625" style="2" customWidth="1"/>
    <col min="20" max="20" width="6.28125" style="2" customWidth="1"/>
    <col min="21" max="21" width="9.00390625" style="2" customWidth="1"/>
    <col min="22" max="22" width="8.57421875" style="2" customWidth="1"/>
    <col min="23" max="23" width="12.28125" style="2" customWidth="1"/>
    <col min="24" max="16384" width="9.140625" style="2" customWidth="1"/>
  </cols>
  <sheetData>
    <row r="1" spans="1:23" ht="5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"/>
      <c r="S1" s="5"/>
      <c r="T1" s="5"/>
      <c r="U1" s="5"/>
      <c r="V1" s="81" t="s">
        <v>51</v>
      </c>
      <c r="W1" s="81"/>
    </row>
    <row r="2" spans="1:46" ht="15" customHeight="1">
      <c r="A2" s="1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4"/>
      <c r="S2" s="24"/>
      <c r="T2" s="24"/>
      <c r="U2" s="32"/>
      <c r="V2" s="1"/>
      <c r="W2" s="7" t="s">
        <v>29</v>
      </c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1:46" ht="13.5" thickBot="1">
      <c r="A3" s="92" t="s">
        <v>15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:46" ht="18" customHeight="1">
      <c r="A4" s="93" t="s">
        <v>28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</row>
    <row r="5" spans="1:46" ht="12.75">
      <c r="A5" s="101" t="s">
        <v>71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</row>
    <row r="6" spans="1:23" s="29" customFormat="1" ht="14.25">
      <c r="A6" s="80" t="s">
        <v>110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</row>
    <row r="7" spans="1:23" s="29" customFormat="1" ht="63.75">
      <c r="A7" s="25" t="s">
        <v>6</v>
      </c>
      <c r="B7" s="96" t="s">
        <v>57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</row>
    <row r="8" spans="1:23" s="29" customFormat="1" ht="25.5">
      <c r="A8" s="26" t="s">
        <v>1</v>
      </c>
      <c r="B8" s="21" t="s">
        <v>7</v>
      </c>
      <c r="C8" s="21"/>
      <c r="D8" s="15"/>
      <c r="E8" s="15"/>
      <c r="F8" s="22"/>
      <c r="G8" s="22"/>
      <c r="H8" s="15"/>
      <c r="I8" s="15"/>
      <c r="J8" s="22"/>
      <c r="K8" s="22"/>
      <c r="L8" s="22"/>
      <c r="M8" s="22"/>
      <c r="N8" s="10"/>
      <c r="O8" s="39"/>
      <c r="P8" s="39"/>
      <c r="Q8" s="39"/>
      <c r="R8" s="39"/>
      <c r="S8" s="39"/>
      <c r="T8" s="39"/>
      <c r="U8" s="39"/>
      <c r="V8" s="39"/>
      <c r="W8" s="39"/>
    </row>
    <row r="9" spans="1:23" s="29" customFormat="1" ht="25.5">
      <c r="A9" s="26" t="s">
        <v>2</v>
      </c>
      <c r="B9" s="22" t="s">
        <v>82</v>
      </c>
      <c r="C9" s="22"/>
      <c r="D9" s="15"/>
      <c r="E9" s="15"/>
      <c r="F9" s="22"/>
      <c r="G9" s="22"/>
      <c r="H9" s="15"/>
      <c r="I9" s="15"/>
      <c r="J9" s="22"/>
      <c r="K9" s="22"/>
      <c r="L9" s="23"/>
      <c r="M9" s="23"/>
      <c r="N9" s="10"/>
      <c r="O9" s="39"/>
      <c r="P9" s="39"/>
      <c r="Q9" s="39"/>
      <c r="R9" s="39"/>
      <c r="S9" s="39"/>
      <c r="T9" s="39"/>
      <c r="U9" s="39"/>
      <c r="V9" s="39"/>
      <c r="W9" s="39"/>
    </row>
    <row r="10" spans="1:4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</row>
    <row r="11" spans="1:46" ht="12.75">
      <c r="A11" s="82" t="s">
        <v>83</v>
      </c>
      <c r="B11" s="82" t="s">
        <v>50</v>
      </c>
      <c r="C11" s="82" t="s">
        <v>17</v>
      </c>
      <c r="D11" s="82" t="s">
        <v>65</v>
      </c>
      <c r="E11" s="82"/>
      <c r="F11" s="82"/>
      <c r="G11" s="82"/>
      <c r="H11" s="82" t="s">
        <v>66</v>
      </c>
      <c r="I11" s="82"/>
      <c r="J11" s="82"/>
      <c r="K11" s="82"/>
      <c r="L11" s="82" t="s">
        <v>18</v>
      </c>
      <c r="M11" s="82"/>
      <c r="N11" s="82"/>
      <c r="O11" s="82" t="s">
        <v>19</v>
      </c>
      <c r="P11" s="82"/>
      <c r="Q11" s="82"/>
      <c r="R11" s="82"/>
      <c r="S11" s="85" t="s">
        <v>49</v>
      </c>
      <c r="T11" s="83" t="s">
        <v>3</v>
      </c>
      <c r="U11" s="84"/>
      <c r="V11" s="88"/>
      <c r="W11" s="85" t="s">
        <v>20</v>
      </c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</row>
    <row r="12" spans="1:46" ht="44.25" customHeight="1">
      <c r="A12" s="82"/>
      <c r="B12" s="82"/>
      <c r="C12" s="82"/>
      <c r="D12" s="82" t="s">
        <v>21</v>
      </c>
      <c r="E12" s="83" t="s">
        <v>14</v>
      </c>
      <c r="F12" s="84"/>
      <c r="G12" s="88"/>
      <c r="H12" s="82" t="s">
        <v>21</v>
      </c>
      <c r="I12" s="83" t="s">
        <v>14</v>
      </c>
      <c r="J12" s="84"/>
      <c r="K12" s="88"/>
      <c r="L12" s="82" t="s">
        <v>22</v>
      </c>
      <c r="M12" s="83" t="s">
        <v>14</v>
      </c>
      <c r="N12" s="84"/>
      <c r="O12" s="82" t="s">
        <v>22</v>
      </c>
      <c r="P12" s="83" t="s">
        <v>14</v>
      </c>
      <c r="Q12" s="84"/>
      <c r="R12" s="88"/>
      <c r="S12" s="89"/>
      <c r="T12" s="83" t="s">
        <v>14</v>
      </c>
      <c r="U12" s="84"/>
      <c r="V12" s="88"/>
      <c r="W12" s="89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</row>
    <row r="13" spans="1:46" ht="36.75" customHeight="1">
      <c r="A13" s="82"/>
      <c r="B13" s="82"/>
      <c r="C13" s="82"/>
      <c r="D13" s="82"/>
      <c r="E13" s="6" t="s">
        <v>68</v>
      </c>
      <c r="F13" s="6" t="s">
        <v>69</v>
      </c>
      <c r="G13" s="6" t="s">
        <v>70</v>
      </c>
      <c r="H13" s="82"/>
      <c r="I13" s="6" t="s">
        <v>68</v>
      </c>
      <c r="J13" s="6" t="s">
        <v>69</v>
      </c>
      <c r="K13" s="6" t="s">
        <v>70</v>
      </c>
      <c r="L13" s="82"/>
      <c r="M13" s="6" t="s">
        <v>68</v>
      </c>
      <c r="N13" s="6" t="s">
        <v>24</v>
      </c>
      <c r="O13" s="82"/>
      <c r="P13" s="6" t="s">
        <v>68</v>
      </c>
      <c r="Q13" s="6" t="s">
        <v>69</v>
      </c>
      <c r="R13" s="6" t="s">
        <v>70</v>
      </c>
      <c r="S13" s="86"/>
      <c r="T13" s="6" t="s">
        <v>68</v>
      </c>
      <c r="U13" s="6" t="s">
        <v>69</v>
      </c>
      <c r="V13" s="6" t="s">
        <v>70</v>
      </c>
      <c r="W13" s="86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</row>
    <row r="14" spans="1:46" ht="12.75">
      <c r="A14" s="6" t="s">
        <v>4</v>
      </c>
      <c r="B14" s="6">
        <v>1</v>
      </c>
      <c r="C14" s="6">
        <v>2</v>
      </c>
      <c r="D14" s="6">
        <v>3</v>
      </c>
      <c r="E14" s="6">
        <v>4</v>
      </c>
      <c r="F14" s="6">
        <v>5</v>
      </c>
      <c r="G14" s="6">
        <v>6</v>
      </c>
      <c r="H14" s="6">
        <v>7</v>
      </c>
      <c r="I14" s="6">
        <v>8</v>
      </c>
      <c r="J14" s="6">
        <v>9</v>
      </c>
      <c r="K14" s="6">
        <v>10</v>
      </c>
      <c r="L14" s="6">
        <v>11</v>
      </c>
      <c r="M14" s="6">
        <v>12</v>
      </c>
      <c r="N14" s="6">
        <v>13</v>
      </c>
      <c r="O14" s="33">
        <v>14</v>
      </c>
      <c r="P14" s="6">
        <v>15</v>
      </c>
      <c r="Q14" s="6">
        <v>16</v>
      </c>
      <c r="R14" s="6">
        <v>17</v>
      </c>
      <c r="S14" s="6">
        <v>18</v>
      </c>
      <c r="T14" s="6">
        <v>19</v>
      </c>
      <c r="U14" s="6">
        <v>20</v>
      </c>
      <c r="V14" s="6">
        <v>21</v>
      </c>
      <c r="W14" s="6">
        <v>22</v>
      </c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</row>
    <row r="15" spans="1:46" ht="89.25">
      <c r="A15" s="13" t="s">
        <v>58</v>
      </c>
      <c r="B15" s="6" t="s">
        <v>107</v>
      </c>
      <c r="C15" s="6" t="s">
        <v>78</v>
      </c>
      <c r="D15" s="6">
        <f>SUM(E15:G15)</f>
        <v>172600</v>
      </c>
      <c r="E15" s="6">
        <v>0</v>
      </c>
      <c r="F15" s="43">
        <v>120000</v>
      </c>
      <c r="G15" s="6">
        <v>52600</v>
      </c>
      <c r="H15" s="6">
        <f>SUM(I15:K15)</f>
        <v>172600</v>
      </c>
      <c r="I15" s="6">
        <v>0</v>
      </c>
      <c r="J15" s="6">
        <v>120000</v>
      </c>
      <c r="K15" s="6">
        <v>52600</v>
      </c>
      <c r="L15" s="6">
        <f>SUM(M15:N15)</f>
        <v>120000</v>
      </c>
      <c r="M15" s="6">
        <v>0</v>
      </c>
      <c r="N15" s="6">
        <v>120000</v>
      </c>
      <c r="O15" s="6">
        <f>SUM(P15:R15)</f>
        <v>157500</v>
      </c>
      <c r="P15" s="6">
        <v>0</v>
      </c>
      <c r="Q15" s="6">
        <v>120000</v>
      </c>
      <c r="R15" s="43">
        <v>37500</v>
      </c>
      <c r="S15" s="6"/>
      <c r="T15" s="6">
        <f>M15-P15</f>
        <v>0</v>
      </c>
      <c r="U15" s="6">
        <f>N15-Q15</f>
        <v>0</v>
      </c>
      <c r="V15" s="6">
        <v>0</v>
      </c>
      <c r="W15" s="16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</row>
    <row r="16" spans="1:46" s="9" customFormat="1" ht="12.75">
      <c r="A16" s="42" t="s">
        <v>9</v>
      </c>
      <c r="B16" s="68"/>
      <c r="C16" s="68"/>
      <c r="D16" s="68">
        <f>SUM(D15)</f>
        <v>172600</v>
      </c>
      <c r="E16" s="68">
        <f aca="true" t="shared" si="0" ref="E16:V16">SUM(E15)</f>
        <v>0</v>
      </c>
      <c r="F16" s="68">
        <f t="shared" si="0"/>
        <v>120000</v>
      </c>
      <c r="G16" s="68">
        <f t="shared" si="0"/>
        <v>52600</v>
      </c>
      <c r="H16" s="68">
        <f t="shared" si="0"/>
        <v>172600</v>
      </c>
      <c r="I16" s="68">
        <f t="shared" si="0"/>
        <v>0</v>
      </c>
      <c r="J16" s="68">
        <f t="shared" si="0"/>
        <v>120000</v>
      </c>
      <c r="K16" s="68">
        <f t="shared" si="0"/>
        <v>52600</v>
      </c>
      <c r="L16" s="68">
        <f t="shared" si="0"/>
        <v>120000</v>
      </c>
      <c r="M16" s="68">
        <f t="shared" si="0"/>
        <v>0</v>
      </c>
      <c r="N16" s="68">
        <f t="shared" si="0"/>
        <v>120000</v>
      </c>
      <c r="O16" s="68">
        <f t="shared" si="0"/>
        <v>157500</v>
      </c>
      <c r="P16" s="68">
        <f t="shared" si="0"/>
        <v>0</v>
      </c>
      <c r="Q16" s="68">
        <f t="shared" si="0"/>
        <v>120000</v>
      </c>
      <c r="R16" s="68">
        <f t="shared" si="0"/>
        <v>37500</v>
      </c>
      <c r="S16" s="57"/>
      <c r="T16" s="68">
        <f t="shared" si="0"/>
        <v>0</v>
      </c>
      <c r="U16" s="68">
        <f t="shared" si="0"/>
        <v>0</v>
      </c>
      <c r="V16" s="68">
        <f t="shared" si="0"/>
        <v>0</v>
      </c>
      <c r="W16" s="68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</row>
    <row r="17" spans="1:46" ht="12.75">
      <c r="A17" s="8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</row>
    <row r="18" spans="1:46" ht="12.75">
      <c r="A18" s="87" t="s">
        <v>26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</row>
    <row r="19" spans="1:46" ht="12.75">
      <c r="A19" s="87" t="s">
        <v>27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</row>
    <row r="20" spans="1:46" ht="12.75">
      <c r="A20" s="1"/>
      <c r="B20" s="34"/>
      <c r="C20" s="3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</row>
    <row r="21" spans="1:23" s="17" customFormat="1" ht="12.75">
      <c r="A21" s="35"/>
      <c r="B21" s="35"/>
      <c r="C21" s="35"/>
      <c r="D21" s="35"/>
      <c r="E21" s="35"/>
      <c r="F21" s="35"/>
      <c r="G21" s="35"/>
      <c r="H21" s="36"/>
      <c r="I21" s="36"/>
      <c r="J21" s="36"/>
      <c r="K21" s="36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23" s="17" customFormat="1" ht="12.75">
      <c r="A22" s="1"/>
      <c r="B22" s="14"/>
      <c r="C22" s="14"/>
      <c r="D22" s="14"/>
      <c r="E22" s="14"/>
      <c r="F22" s="14" t="s">
        <v>84</v>
      </c>
      <c r="G22" s="14"/>
      <c r="H22" s="20"/>
      <c r="I22" s="20"/>
      <c r="J22" s="20"/>
      <c r="K22" s="20"/>
      <c r="L22" s="1"/>
      <c r="M22" s="1"/>
      <c r="N22" s="8"/>
      <c r="O22" s="1"/>
      <c r="P22" s="1"/>
      <c r="Q22" s="14"/>
      <c r="R22" s="14"/>
      <c r="S22" s="14"/>
      <c r="T22" s="14"/>
      <c r="U22" s="14"/>
      <c r="V22" s="14" t="s">
        <v>80</v>
      </c>
      <c r="W22" s="14"/>
    </row>
    <row r="23" spans="1:23" s="17" customFormat="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4"/>
      <c r="R23" s="4"/>
      <c r="S23" s="4"/>
      <c r="T23" s="4"/>
      <c r="U23" s="4"/>
      <c r="V23" s="4"/>
      <c r="W23" s="1"/>
    </row>
    <row r="24" spans="1:23" s="17" customFormat="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35"/>
      <c r="M24" s="35"/>
      <c r="N24" s="35"/>
      <c r="O24" s="35"/>
      <c r="P24" s="35"/>
      <c r="Q24" s="35"/>
      <c r="R24" s="35"/>
      <c r="S24" s="35"/>
      <c r="T24" s="36"/>
      <c r="U24" s="4"/>
      <c r="V24" s="4"/>
      <c r="W24" s="1"/>
    </row>
    <row r="25" spans="1:23" s="17" customFormat="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4"/>
      <c r="P25" s="14"/>
      <c r="Q25" s="14"/>
      <c r="R25" s="14" t="s">
        <v>55</v>
      </c>
      <c r="S25" s="14"/>
      <c r="T25" s="8"/>
      <c r="U25" s="4"/>
      <c r="V25" s="4"/>
      <c r="W25" s="1"/>
    </row>
    <row r="26" spans="1:23" s="17" customFormat="1" ht="12.75">
      <c r="A26" s="1"/>
      <c r="B26" s="1"/>
      <c r="C26" s="1"/>
      <c r="D26" s="1"/>
      <c r="E26" s="1"/>
      <c r="F26" s="1"/>
      <c r="G26" s="4"/>
      <c r="H26" s="1"/>
      <c r="I26" s="1"/>
      <c r="J26" s="1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1"/>
    </row>
    <row r="27" spans="1:23" s="19" customFormat="1" ht="12.7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5"/>
      <c r="P27" s="35"/>
      <c r="Q27" s="35"/>
      <c r="R27" s="35"/>
      <c r="S27" s="35"/>
      <c r="T27" s="35"/>
      <c r="U27" s="35"/>
      <c r="V27" s="35"/>
      <c r="W27" s="35"/>
    </row>
    <row r="28" spans="1:23" s="19" customFormat="1" ht="12.7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5"/>
      <c r="P28" s="35"/>
      <c r="Q28" s="35"/>
      <c r="R28" s="35"/>
      <c r="S28" s="35"/>
      <c r="T28" s="35"/>
      <c r="U28" s="35"/>
      <c r="V28" s="35"/>
      <c r="W28" s="35"/>
    </row>
    <row r="29" spans="1:46" ht="12.75">
      <c r="A29" s="1"/>
      <c r="B29" s="38"/>
      <c r="C29" s="38" t="s">
        <v>56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 t="s">
        <v>62</v>
      </c>
      <c r="Q29" s="1"/>
      <c r="R29" s="1"/>
      <c r="S29" s="1"/>
      <c r="T29" s="1"/>
      <c r="U29" s="1"/>
      <c r="V29" s="1" t="s">
        <v>60</v>
      </c>
      <c r="W29" s="1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</row>
    <row r="30" spans="2:46" ht="12.75">
      <c r="B30" s="30"/>
      <c r="C30" s="30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</row>
    <row r="31" spans="2:46" ht="12.75">
      <c r="B31" s="30"/>
      <c r="C31" s="30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</row>
    <row r="32" spans="2:46" ht="12.75">
      <c r="B32" s="31"/>
      <c r="C32" s="31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</row>
    <row r="33" spans="2:46" ht="12.75">
      <c r="B33" s="31"/>
      <c r="C33" s="31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</row>
    <row r="34" spans="2:46" ht="12.75">
      <c r="B34" s="31"/>
      <c r="C34" s="31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</row>
    <row r="35" spans="2:46" ht="12.75">
      <c r="B35" s="31"/>
      <c r="C35" s="31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</row>
    <row r="36" spans="2:46" ht="12.75">
      <c r="B36" s="31"/>
      <c r="C36" s="31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</row>
    <row r="37" spans="2:46" ht="12.75">
      <c r="B37" s="31"/>
      <c r="C37" s="31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</row>
    <row r="38" spans="2:46" ht="12.75">
      <c r="B38" s="31"/>
      <c r="C38" s="31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</row>
    <row r="39" spans="2:46" ht="12.75">
      <c r="B39" s="31"/>
      <c r="C39" s="31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</row>
    <row r="40" spans="2:46" ht="12.75">
      <c r="B40" s="31"/>
      <c r="C40" s="31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</row>
    <row r="41" spans="2:46" ht="12.75">
      <c r="B41" s="31"/>
      <c r="C41" s="31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</row>
    <row r="42" spans="2:46" ht="12.75">
      <c r="B42" s="31"/>
      <c r="C42" s="31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</row>
    <row r="43" spans="2:46" ht="12.75">
      <c r="B43" s="31"/>
      <c r="C43" s="31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</row>
    <row r="44" spans="2:46" ht="12.75">
      <c r="B44" s="31"/>
      <c r="C44" s="31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</row>
    <row r="45" spans="2:46" ht="12.75">
      <c r="B45" s="31"/>
      <c r="C45" s="31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</row>
    <row r="46" spans="2:46" ht="12.7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</row>
    <row r="47" spans="2:46" ht="12.7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</row>
    <row r="48" spans="2:46" ht="12.7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</row>
    <row r="49" spans="2:46" ht="12.7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</row>
    <row r="50" spans="2:46" ht="12.7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</row>
    <row r="51" spans="2:46" ht="12.7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</row>
    <row r="52" spans="2:46" ht="12.7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</row>
    <row r="53" spans="2:46" ht="12.7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</row>
    <row r="54" spans="2:46" ht="12.7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</row>
    <row r="55" spans="2:46" ht="12.7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</row>
    <row r="56" spans="2:46" ht="12.7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</row>
    <row r="57" spans="2:46" ht="12.7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</row>
    <row r="58" spans="2:46" ht="12.7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</row>
    <row r="59" spans="2:46" ht="12.7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</row>
    <row r="60" spans="2:46" ht="12.7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</row>
    <row r="61" spans="2:46" ht="12.7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</row>
    <row r="62" spans="2:46" ht="12.7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</row>
    <row r="63" spans="2:46" ht="12.7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</row>
    <row r="64" spans="2:46" ht="12.7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</row>
    <row r="65" spans="2:46" ht="12.7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</row>
    <row r="66" spans="2:46" ht="12.7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</row>
    <row r="67" spans="2:46" ht="12.7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</row>
    <row r="68" spans="2:46" ht="12.7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</row>
    <row r="69" spans="2:46" ht="12.7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</row>
    <row r="70" spans="2:46" ht="12.7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</row>
    <row r="71" spans="2:46" ht="12.7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</row>
    <row r="72" spans="2:46" ht="12.7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</row>
    <row r="73" spans="2:46" ht="12.7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</row>
    <row r="74" spans="2:46" ht="12.7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</row>
    <row r="75" spans="2:46" ht="12.7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</row>
    <row r="76" spans="2:46" ht="12.7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</row>
    <row r="77" spans="2:46" ht="12.7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</row>
    <row r="78" spans="2:46" ht="12.7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</row>
    <row r="79" spans="2:46" ht="12.7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</row>
    <row r="80" spans="2:46" ht="12.7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</row>
    <row r="81" spans="2:46" ht="12.7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</row>
    <row r="82" spans="2:46" ht="12.7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</row>
    <row r="83" spans="2:46" ht="12.7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</row>
    <row r="84" spans="2:46" ht="12.7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</row>
    <row r="85" spans="2:46" ht="12.7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</row>
    <row r="86" spans="2:46" ht="12.7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</row>
    <row r="87" spans="2:46" ht="12.7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</row>
    <row r="88" spans="2:46" ht="12.7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</row>
    <row r="89" spans="2:46" ht="12.7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</row>
    <row r="90" spans="2:46" ht="12.7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</row>
    <row r="91" spans="2:46" ht="12.7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</row>
    <row r="92" spans="2:46" ht="12.7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</row>
    <row r="93" spans="2:46" ht="12.75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</row>
  </sheetData>
  <sheetProtection/>
  <mergeCells count="27">
    <mergeCell ref="T12:V12"/>
    <mergeCell ref="O11:R11"/>
    <mergeCell ref="S11:S13"/>
    <mergeCell ref="T11:V11"/>
    <mergeCell ref="V1:W1"/>
    <mergeCell ref="A3:W3"/>
    <mergeCell ref="A4:W4"/>
    <mergeCell ref="A5:W5"/>
    <mergeCell ref="A6:W6"/>
    <mergeCell ref="B7:W7"/>
    <mergeCell ref="W11:W13"/>
    <mergeCell ref="A19:W19"/>
    <mergeCell ref="O12:O13"/>
    <mergeCell ref="P12:R12"/>
    <mergeCell ref="A18:W18"/>
    <mergeCell ref="D12:D13"/>
    <mergeCell ref="E12:G12"/>
    <mergeCell ref="H12:H13"/>
    <mergeCell ref="A11:A13"/>
    <mergeCell ref="B11:B13"/>
    <mergeCell ref="C11:C13"/>
    <mergeCell ref="D11:G11"/>
    <mergeCell ref="H11:K11"/>
    <mergeCell ref="L11:N11"/>
    <mergeCell ref="I12:K12"/>
    <mergeCell ref="L12:L13"/>
    <mergeCell ref="M12:N12"/>
  </mergeCells>
  <printOptions/>
  <pageMargins left="0.27" right="0.29" top="0.7480314960629921" bottom="0.7480314960629921" header="0.31496062992125984" footer="0.31496062992125984"/>
  <pageSetup fitToHeight="1" fitToWidth="1" orientation="landscape" paperSize="9" scale="6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Шатов Константин Валерьевич</dc:creator>
  <cp:keywords/>
  <dc:description/>
  <cp:lastModifiedBy>Елена Витальевна</cp:lastModifiedBy>
  <cp:lastPrinted>2016-07-05T07:07:01Z</cp:lastPrinted>
  <dcterms:created xsi:type="dcterms:W3CDTF">2015-05-07T14:45:56Z</dcterms:created>
  <dcterms:modified xsi:type="dcterms:W3CDTF">2016-07-08T10:27:19Z</dcterms:modified>
  <cp:category/>
  <cp:version/>
  <cp:contentType/>
  <cp:contentStatus/>
</cp:coreProperties>
</file>