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1190" windowHeight="9630" activeTab="4"/>
  </bookViews>
  <sheets>
    <sheet name="отрасл прил.2" sheetId="1" r:id="rId1"/>
    <sheet name="КОСГУ прил.3" sheetId="2" r:id="rId2"/>
    <sheet name="бюджетополучат. прил 4" sheetId="3" r:id="rId3"/>
    <sheet name="МП прил.5" sheetId="4" r:id="rId4"/>
    <sheet name="К-т зад. прил.  6" sheetId="5" r:id="rId5"/>
    <sheet name="0" sheetId="6" r:id="rId6"/>
  </sheets>
  <definedNames>
    <definedName name="APPT" localSheetId="0">'отрасл прил.2'!#REF!</definedName>
    <definedName name="FIO" localSheetId="0">'отрасл прил.2'!#REF!</definedName>
    <definedName name="SIGN" localSheetId="0">'отрасл прил.2'!#REF!</definedName>
  </definedNames>
  <calcPr fullCalcOnLoad="1"/>
</workbook>
</file>

<file path=xl/sharedStrings.xml><?xml version="1.0" encoding="utf-8"?>
<sst xmlns="http://schemas.openxmlformats.org/spreadsheetml/2006/main" count="278" uniqueCount="219">
  <si>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</si>
  <si>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</si>
  <si>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</si>
  <si>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</si>
  <si>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</si>
  <si>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</si>
  <si>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</si>
  <si>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</si>
  <si>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</si>
  <si>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</si>
  <si>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</si>
  <si>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</si>
  <si>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</si>
  <si>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</si>
  <si>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</si>
  <si>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</si>
  <si>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</si>
  <si>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</si>
  <si>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</si>
  <si>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</si>
  <si>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</si>
  <si>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</si>
  <si>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</si>
  <si>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</si>
  <si>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</si>
  <si>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</si>
  <si>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</si>
  <si>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</si>
  <si>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</si>
  <si>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</si>
  <si>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</si>
  <si>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</si>
  <si>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</si>
  <si>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</si>
  <si>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</si>
  <si>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</si>
  <si>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</si>
  <si>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</si>
  <si>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</si>
  <si>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</si>
  <si>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</si>
  <si>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</si>
  <si>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</si>
  <si>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</si>
  <si>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</si>
  <si>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</si>
  <si>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</si>
  <si>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</si>
  <si>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</si>
  <si>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</si>
  <si>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</si>
  <si>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</si>
  <si>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</si>
  <si>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</si>
  <si>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</si>
  <si>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</si>
  <si>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</si>
  <si>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</si>
  <si>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</si>
  <si>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</si>
  <si>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</si>
  <si>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</si>
  <si>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</si>
  <si>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</si>
  <si>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</si>
  <si>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</si>
  <si>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</si>
  <si>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</si>
  <si>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</si>
  <si>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от годовых ассигнований, тыс.руб.</t>
  </si>
  <si>
    <t>к годовым ассигнованиям, %</t>
  </si>
  <si>
    <t>Структура расходов, %</t>
  </si>
  <si>
    <t>Остаток ассигнований</t>
  </si>
  <si>
    <t>Уровень исполнения</t>
  </si>
  <si>
    <t>Приложение к пояснительной записке № 2</t>
  </si>
  <si>
    <t>Приложение к пояснительной записке № 3</t>
  </si>
  <si>
    <t>КОСГУ</t>
  </si>
  <si>
    <t>Наименование КОСГУ</t>
  </si>
  <si>
    <t>Кассовый расход, тыс.руб.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</si>
  <si>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</si>
  <si>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</si>
  <si>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</si>
  <si>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</si>
  <si>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</si>
  <si>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</si>
  <si>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</si>
  <si>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</si>
  <si>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</si>
  <si>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</si>
  <si>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</si>
  <si>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</si>
  <si>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</si>
  <si>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</si>
  <si>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</si>
  <si>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</si>
  <si>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</si>
  <si>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</si>
  <si>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</si>
  <si>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</si>
  <si>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</si>
  <si>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</si>
  <si>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</si>
  <si>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</si>
  <si>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</si>
  <si>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</si>
  <si>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</si>
  <si>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</si>
  <si>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</si>
  <si>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</si>
  <si>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</si>
  <si>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</si>
  <si>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к пояснительной записке № 4</t>
  </si>
  <si>
    <t>Администрация Сланцевского муниципального района</t>
  </si>
  <si>
    <t>Комитет образования</t>
  </si>
  <si>
    <t>Комитет социальной защиты</t>
  </si>
  <si>
    <t>Комитет финансов</t>
  </si>
  <si>
    <t>МДОУ "Выскатский детский сад N9"</t>
  </si>
  <si>
    <t>МДОУ "Гостицкий сад N20"</t>
  </si>
  <si>
    <t>МДОУ "Сланцевский детский сад N1"</t>
  </si>
  <si>
    <t>МДОУ "Сланцевский сад N10"</t>
  </si>
  <si>
    <t>МДОУ "Сланцевский сад N2"</t>
  </si>
  <si>
    <t>МДОУ "Сланцевский сад N22"</t>
  </si>
  <si>
    <t>МДОУ "Сланцевский сад N3"</t>
  </si>
  <si>
    <t>МДОУ "Сланцевский сад N5"</t>
  </si>
  <si>
    <t>МДОУ "Сланцевский сад N7"</t>
  </si>
  <si>
    <t>МДОУ "Старопольский сад N17"</t>
  </si>
  <si>
    <t>МОУ "Выскатская школа"</t>
  </si>
  <si>
    <t>МОУ "Загривская школа"</t>
  </si>
  <si>
    <t>МОУ "Новосельская школа"</t>
  </si>
  <si>
    <t>МОУ "Старопольская школа"</t>
  </si>
  <si>
    <t>Приложение к пояснительной записке № 5</t>
  </si>
  <si>
    <t>Наименование программы</t>
  </si>
  <si>
    <t>тыс.руб.</t>
  </si>
  <si>
    <t>Бюджетополучатель</t>
  </si>
  <si>
    <t>Приложение к пояснительной записке  6</t>
  </si>
  <si>
    <t>Динамика кредиторской задолженности перед поставщиками и подрядчиками</t>
  </si>
  <si>
    <t>Кредиторская задолженность по видам товаров, работ, услуг</t>
  </si>
  <si>
    <t>сумма, тыс.руб.</t>
  </si>
  <si>
    <t>структура расходов,       %</t>
  </si>
  <si>
    <t>Коммун услуги, электроэнергия</t>
  </si>
  <si>
    <t>Услуги питания, продукты питания</t>
  </si>
  <si>
    <t>Прочее</t>
  </si>
  <si>
    <t>Итого:</t>
  </si>
  <si>
    <t>Учреждения соц.защиты</t>
  </si>
  <si>
    <t>Учреждения образования</t>
  </si>
  <si>
    <t xml:space="preserve">Динамика </t>
  </si>
  <si>
    <t>6=4-2</t>
  </si>
  <si>
    <t>МКУ "РВС"</t>
  </si>
  <si>
    <t>МУ "Мечта"</t>
  </si>
  <si>
    <t xml:space="preserve">Прирост, тыс.руб.    </t>
  </si>
  <si>
    <t>Темп прироста, %</t>
  </si>
  <si>
    <t>0102</t>
  </si>
  <si>
    <t>Функционирование высшего должностного лица субъекта Российской Федерации и муниципального образования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</si>
  <si>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</si>
  <si>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</si>
  <si>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</si>
  <si>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</si>
  <si>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</si>
  <si>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</si>
  <si>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1403</t>
  </si>
  <si>
    <t>Прочие межбюджетные трансферты общего характера</t>
  </si>
  <si>
    <t>МУ "ЦСО граждан пожилого возраста и инвалидов "Надежда"</t>
  </si>
  <si>
    <t>МЕЖБЮДЖЕТНЫЕ ТРАНСФЕРТЫ ОБЩЕГО ХАРАКТЕРА БЮДЖЕТАМ БЮДЖЕТНОЙ СИСТЕМЫ РОССИЙСКОЙ ФЕДЕРАЦИИ</t>
  </si>
  <si>
    <t>224</t>
  </si>
  <si>
    <t>Арендная плата за пользование имуществом</t>
  </si>
  <si>
    <t>МОУ "Овсищенская начальная школа-детский сад"</t>
  </si>
  <si>
    <t>МОУ "Черновская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</si>
  <si>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</si>
  <si>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</si>
  <si>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</si>
  <si>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</si>
  <si>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МУДО "Сланцевский ЦИТ"</t>
  </si>
  <si>
    <t>МКУ "ФОК "Сланцы"</t>
  </si>
  <si>
    <t>МУДО " Дом творчества" СМР</t>
  </si>
  <si>
    <t>Ревизионная комиссия  СМР</t>
  </si>
  <si>
    <t>КУМИ СМР</t>
  </si>
  <si>
    <t>МДОУ "Сланцевский детсад N4"</t>
  </si>
  <si>
    <t>Совет депутатов СМР</t>
  </si>
  <si>
    <t>МДОУ "Загривский детсад N21"</t>
  </si>
  <si>
    <t>МДОУ "Сланцевский детсад N15"</t>
  </si>
  <si>
    <t>Кредиторская задолженность                                         по отраслям</t>
  </si>
  <si>
    <t>Администрация и прочие</t>
  </si>
  <si>
    <t>0703</t>
  </si>
  <si>
    <t>Дополнительное образование детей</t>
  </si>
  <si>
    <t>Муниципальная программа Сланцевского муниципального района "Социальная поддержка отдельных категорий граждан в Сланцевском муниципальном районе на 2017-2019 годы"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</si>
  <si>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  на 2017-2019 годы"</t>
  </si>
  <si>
    <t>Муниципальная программа Сланцевского муниципального района "Стимулирование экономической активности Сланцевского муниципального района на 2017-2019 годы."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</si>
  <si>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 в 2014-2018 годах"</t>
  </si>
  <si>
    <t>Муниципальная программа Сланцевского муниципального района "Развитие системы защиты прав потребителей в Сланцевском районе на 2017-2020 годы"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</si>
  <si>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 на 2017-2019 годы"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</si>
  <si>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 на 2017-2019 годы"</t>
  </si>
  <si>
    <t>Ассигнования 2018 год</t>
  </si>
  <si>
    <t>0105</t>
  </si>
  <si>
    <t>Судебная система</t>
  </si>
  <si>
    <t>0409</t>
  </si>
  <si>
    <t>Дорожное хозяйство (дорожные фонды)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</si>
  <si>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</si>
  <si>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</si>
  <si>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</si>
  <si>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</si>
  <si>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</si>
  <si>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</si>
  <si>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</si>
  <si>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</si>
  <si>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</si>
  <si>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Иные расходы</t>
  </si>
  <si>
    <t>0503</t>
  </si>
  <si>
    <t>Благоустройство</t>
  </si>
  <si>
    <t>Показатели исполнения бюджета муниципального образования Сланцевский муниципальный район                                                                                            на 01.07.2018    по отраслевой структуре</t>
  </si>
  <si>
    <t>Кассовый план 1 п/г., тыс.руб.</t>
  </si>
  <si>
    <t>от кассового плана 1п/г., тыс.руб.</t>
  </si>
  <si>
    <t>к кассовому плану                 1 п/г., %</t>
  </si>
  <si>
    <t>Показатели исполнения бюджета муниципального образования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на 01.07.2018 в разрезе статей КОСГУ</t>
  </si>
  <si>
    <t>Показатели исполнения бюджета муниципального образования              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                           на 01.07.2018  в разрезе бюджетополучателей</t>
  </si>
  <si>
    <t>Показатели исполнения муниципальных программ муниципального образования                                                                                     Сланцевский муниципальный район на 01.07.2018</t>
  </si>
  <si>
    <t xml:space="preserve">по муниципальным  казенным учреждениям Сланцевского муниципального района                               на  01.07.2018                                                         </t>
  </si>
  <si>
    <t>по муниципальным  казенным учреждениям Сланцевского муниципального района                                  на  01.07.2018</t>
  </si>
  <si>
    <t>на 01.01.2018</t>
  </si>
  <si>
    <t>на 01.07.2018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</si>
</sst>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_ ;\-#,##0.0\ "/>
    <numFmt numFmtId="175" formatCode="_-* #,##0.0_р_._-;\-* #,##0.0_р_._-;_-* &quot;-&quot;?_р_._-;_-@_-"/>
    <numFmt numFmtId="176" formatCode="dd/mm/yyyy\ hh:mm"/>
    <numFmt numFmtId="177" formatCode="#,##0.0000"/>
    <numFmt numFmtId="178" formatCode="#,##0.00000"/>
    <numFmt numFmtId="179" formatCode="0.0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sz val="6.5"/>
      <name val="MS Sans Serif"/>
      <family val="2"/>
    </font>
    <font>
      <b/>
      <sz val="7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8.5"/>
      <name val="Arial Narrow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color indexed="10"/>
      <name val="Times New Roman"/>
      <family val="1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MS Sans Serif"/>
      <family val="2"/>
    </font>
    <font>
      <i/>
      <sz val="8"/>
      <color indexed="8"/>
      <name val="Arial Narrow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Arial Narrow"/>
      <family val="2"/>
    </font>
    <font>
      <b/>
      <sz val="11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10"/>
      <name val="Times New Roman"/>
      <family val="1"/>
    </font>
    <font>
      <b/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Times New Roman"/>
      <family val="1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7"/>
      <color theme="1"/>
      <name val="MS Sans Serif"/>
      <family val="2"/>
    </font>
    <font>
      <i/>
      <sz val="8"/>
      <color theme="1"/>
      <name val="Arial Narrow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Arial Narrow"/>
      <family val="2"/>
    </font>
    <font>
      <b/>
      <sz val="11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MS Sans Serif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right" vertical="center" wrapText="1"/>
      <protection/>
    </xf>
    <xf numFmtId="172" fontId="5" fillId="0" borderId="11" xfId="0" applyNumberFormat="1" applyFont="1" applyBorder="1" applyAlignment="1">
      <alignment horizontal="right"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72" fontId="5" fillId="0" borderId="10" xfId="0" applyNumberFormat="1" applyFont="1" applyFill="1" applyBorder="1" applyAlignment="1" applyProtection="1">
      <alignment horizontal="right" vertical="center" wrapText="1"/>
      <protection/>
    </xf>
    <xf numFmtId="172" fontId="4" fillId="0" borderId="1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3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14" fillId="33" borderId="0" xfId="0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left" vertical="top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172" fontId="4" fillId="0" borderId="11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4" fillId="0" borderId="11" xfId="0" applyNumberFormat="1" applyFont="1" applyBorder="1" applyAlignment="1" applyProtection="1">
      <alignment horizontal="right" vertical="center" wrapText="1"/>
      <protection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2" fontId="4" fillId="0" borderId="11" xfId="0" applyNumberFormat="1" applyFont="1" applyBorder="1" applyAlignment="1" applyProtection="1">
      <alignment horizontal="right"/>
      <protection/>
    </xf>
    <xf numFmtId="172" fontId="70" fillId="0" borderId="0" xfId="0" applyNumberFormat="1" applyFont="1" applyFill="1" applyAlignment="1">
      <alignment/>
    </xf>
    <xf numFmtId="0" fontId="71" fillId="0" borderId="14" xfId="0" applyFont="1" applyBorder="1" applyAlignment="1">
      <alignment/>
    </xf>
    <xf numFmtId="172" fontId="72" fillId="34" borderId="14" xfId="0" applyNumberFormat="1" applyFont="1" applyFill="1" applyBorder="1" applyAlignment="1">
      <alignment/>
    </xf>
    <xf numFmtId="172" fontId="73" fillId="34" borderId="14" xfId="0" applyNumberFormat="1" applyFont="1" applyFill="1" applyBorder="1" applyAlignment="1">
      <alignment/>
    </xf>
    <xf numFmtId="172" fontId="73" fillId="0" borderId="14" xfId="0" applyNumberFormat="1" applyFont="1" applyFill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Alignment="1">
      <alignment horizontal="right"/>
    </xf>
    <xf numFmtId="49" fontId="75" fillId="0" borderId="14" xfId="0" applyNumberFormat="1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14" xfId="0" applyFont="1" applyBorder="1" applyAlignment="1">
      <alignment/>
    </xf>
    <xf numFmtId="172" fontId="80" fillId="34" borderId="14" xfId="0" applyNumberFormat="1" applyFont="1" applyFill="1" applyBorder="1" applyAlignment="1">
      <alignment/>
    </xf>
    <xf numFmtId="172" fontId="80" fillId="0" borderId="14" xfId="0" applyNumberFormat="1" applyFont="1" applyFill="1" applyBorder="1" applyAlignment="1">
      <alignment/>
    </xf>
    <xf numFmtId="174" fontId="81" fillId="35" borderId="14" xfId="0" applyNumberFormat="1" applyFont="1" applyFill="1" applyBorder="1" applyAlignment="1">
      <alignment horizontal="right"/>
    </xf>
    <xf numFmtId="174" fontId="82" fillId="34" borderId="14" xfId="0" applyNumberFormat="1" applyFont="1" applyFill="1" applyBorder="1" applyAlignment="1">
      <alignment horizontal="right"/>
    </xf>
    <xf numFmtId="174" fontId="82" fillId="0" borderId="14" xfId="0" applyNumberFormat="1" applyFont="1" applyFill="1" applyBorder="1" applyAlignment="1">
      <alignment horizontal="right"/>
    </xf>
    <xf numFmtId="0" fontId="79" fillId="35" borderId="14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2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5" fillId="33" borderId="16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49" fontId="83" fillId="0" borderId="17" xfId="0" applyNumberFormat="1" applyFont="1" applyBorder="1" applyAlignment="1">
      <alignment horizontal="center" vertical="center" wrapText="1"/>
    </xf>
    <xf numFmtId="49" fontId="83" fillId="0" borderId="15" xfId="0" applyNumberFormat="1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174" fontId="71" fillId="0" borderId="14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C6" sqref="C6:J7"/>
    </sheetView>
  </sheetViews>
  <sheetFormatPr defaultColWidth="9.140625" defaultRowHeight="12.75"/>
  <cols>
    <col min="1" max="1" width="5.7109375" style="22" customWidth="1"/>
    <col min="2" max="2" width="30.7109375" style="23" customWidth="1"/>
    <col min="3" max="3" width="10.421875" style="19" customWidth="1"/>
    <col min="4" max="4" width="9.7109375" style="19" customWidth="1"/>
    <col min="5" max="5" width="10.00390625" style="19" customWidth="1"/>
    <col min="6" max="7" width="10.421875" style="22" customWidth="1"/>
    <col min="8" max="10" width="8.7109375" style="22" customWidth="1"/>
    <col min="11" max="11" width="9.140625" style="16" customWidth="1"/>
    <col min="12" max="14" width="0" style="16" hidden="1" customWidth="1"/>
    <col min="15" max="16384" width="9.140625" style="16" customWidth="1"/>
  </cols>
  <sheetData>
    <row r="1" spans="6:10" ht="12.75">
      <c r="F1" s="80" t="s">
        <v>74</v>
      </c>
      <c r="G1" s="80"/>
      <c r="H1" s="80"/>
      <c r="I1" s="80"/>
      <c r="J1" s="80"/>
    </row>
    <row r="2" ht="9.75" customHeight="1"/>
    <row r="3" spans="1:10" ht="12.75">
      <c r="A3" s="81" t="s">
        <v>208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0" ht="9" customHeight="1">
      <c r="A5" s="24"/>
      <c r="B5" s="25"/>
      <c r="C5" s="26"/>
      <c r="D5" s="26"/>
      <c r="E5" s="26"/>
      <c r="F5" s="24"/>
      <c r="G5" s="24"/>
      <c r="H5" s="24"/>
      <c r="I5" s="24"/>
      <c r="J5" s="27" t="s">
        <v>1</v>
      </c>
    </row>
    <row r="6" spans="1:10" ht="13.5" customHeight="1">
      <c r="A6" s="87" t="s">
        <v>2</v>
      </c>
      <c r="B6" s="85" t="s">
        <v>3</v>
      </c>
      <c r="C6" s="84" t="s">
        <v>191</v>
      </c>
      <c r="D6" s="84" t="s">
        <v>209</v>
      </c>
      <c r="E6" s="84" t="s">
        <v>78</v>
      </c>
      <c r="F6" s="78" t="s">
        <v>72</v>
      </c>
      <c r="G6" s="79"/>
      <c r="H6" s="79" t="s">
        <v>73</v>
      </c>
      <c r="I6" s="79"/>
      <c r="J6" s="82" t="s">
        <v>71</v>
      </c>
    </row>
    <row r="7" spans="1:10" ht="43.5" customHeight="1">
      <c r="A7" s="87"/>
      <c r="B7" s="86"/>
      <c r="C7" s="84"/>
      <c r="D7" s="84"/>
      <c r="E7" s="84"/>
      <c r="F7" s="28" t="s">
        <v>69</v>
      </c>
      <c r="G7" s="28" t="s">
        <v>210</v>
      </c>
      <c r="H7" s="28" t="s">
        <v>70</v>
      </c>
      <c r="I7" s="28" t="s">
        <v>211</v>
      </c>
      <c r="J7" s="83"/>
    </row>
    <row r="8" spans="1:10" ht="18.75" customHeight="1">
      <c r="A8" s="29" t="s">
        <v>4</v>
      </c>
      <c r="B8" s="30" t="s">
        <v>5</v>
      </c>
      <c r="C8" s="7">
        <v>136868.31</v>
      </c>
      <c r="D8" s="7">
        <v>77616.82</v>
      </c>
      <c r="E8" s="7">
        <v>62469.97</v>
      </c>
      <c r="F8" s="7">
        <f>C8-E8</f>
        <v>74398.34</v>
      </c>
      <c r="G8" s="7">
        <f>D8-E8</f>
        <v>15146.850000000006</v>
      </c>
      <c r="H8" s="7">
        <f>E8/C8*100</f>
        <v>45.64239158063689</v>
      </c>
      <c r="I8" s="7">
        <f>E8/D8*100</f>
        <v>80.4850933083834</v>
      </c>
      <c r="J8" s="7">
        <f>E8/$E$50*100</f>
        <v>9.933612208194237</v>
      </c>
    </row>
    <row r="9" spans="1:10" ht="45">
      <c r="A9" s="31" t="s">
        <v>151</v>
      </c>
      <c r="B9" s="32" t="s">
        <v>152</v>
      </c>
      <c r="C9" s="20">
        <v>1043.5</v>
      </c>
      <c r="D9" s="20">
        <v>689</v>
      </c>
      <c r="E9" s="20">
        <v>108.92</v>
      </c>
      <c r="F9" s="20">
        <f aca="true" t="shared" si="0" ref="F9:F50">C9-E9</f>
        <v>934.58</v>
      </c>
      <c r="G9" s="20">
        <f aca="true" t="shared" si="1" ref="G9:G50">D9-E9</f>
        <v>580.08</v>
      </c>
      <c r="H9" s="20">
        <f aca="true" t="shared" si="2" ref="H9:H50">E9/C9*100</f>
        <v>10.437949209391471</v>
      </c>
      <c r="I9" s="20">
        <f aca="true" t="shared" si="3" ref="I9:I50">E9/D9*100</f>
        <v>15.808417997097242</v>
      </c>
      <c r="J9" s="20">
        <f>E9/$E$50*100</f>
        <v>0.017319826497699878</v>
      </c>
    </row>
    <row r="10" spans="1:10" ht="56.25">
      <c r="A10" s="31" t="s">
        <v>6</v>
      </c>
      <c r="B10" s="32" t="s">
        <v>7</v>
      </c>
      <c r="C10" s="20">
        <v>3620.2</v>
      </c>
      <c r="D10" s="20">
        <v>2147.2</v>
      </c>
      <c r="E10" s="20">
        <v>1439.45</v>
      </c>
      <c r="F10" s="20">
        <f t="shared" si="0"/>
        <v>2180.75</v>
      </c>
      <c r="G10" s="20">
        <f t="shared" si="1"/>
        <v>707.7499999999998</v>
      </c>
      <c r="H10" s="20">
        <f t="shared" si="2"/>
        <v>39.761615380365726</v>
      </c>
      <c r="I10" s="20">
        <f t="shared" si="3"/>
        <v>67.03846870342772</v>
      </c>
      <c r="J10" s="20">
        <f>E10/$E$50*100</f>
        <v>0.22889298799223362</v>
      </c>
    </row>
    <row r="11" spans="1:10" ht="67.5">
      <c r="A11" s="31" t="s">
        <v>8</v>
      </c>
      <c r="B11" s="32" t="s">
        <v>9</v>
      </c>
      <c r="C11" s="20">
        <v>68237.98</v>
      </c>
      <c r="D11" s="20">
        <v>37294.14</v>
      </c>
      <c r="E11" s="20">
        <v>31543.82</v>
      </c>
      <c r="F11" s="20">
        <f t="shared" si="0"/>
        <v>36694.159999999996</v>
      </c>
      <c r="G11" s="20">
        <f t="shared" si="1"/>
        <v>5750.32</v>
      </c>
      <c r="H11" s="20">
        <f t="shared" si="2"/>
        <v>46.22619251038792</v>
      </c>
      <c r="I11" s="20">
        <f t="shared" si="3"/>
        <v>84.58117012485071</v>
      </c>
      <c r="J11" s="20">
        <f>E11/$E$50*100</f>
        <v>5.015915254082586</v>
      </c>
    </row>
    <row r="12" spans="1:10" ht="12.75">
      <c r="A12" s="31" t="s">
        <v>192</v>
      </c>
      <c r="B12" s="32" t="s">
        <v>193</v>
      </c>
      <c r="C12" s="20">
        <v>54.51</v>
      </c>
      <c r="D12" s="20">
        <v>54.51</v>
      </c>
      <c r="E12" s="20">
        <v>41.08</v>
      </c>
      <c r="F12" s="20"/>
      <c r="G12" s="20"/>
      <c r="H12" s="20"/>
      <c r="I12" s="20"/>
      <c r="J12" s="20"/>
    </row>
    <row r="13" spans="1:10" ht="56.25">
      <c r="A13" s="31" t="s">
        <v>10</v>
      </c>
      <c r="B13" s="32" t="s">
        <v>11</v>
      </c>
      <c r="C13" s="20">
        <v>18543.08</v>
      </c>
      <c r="D13" s="20">
        <v>9638.47</v>
      </c>
      <c r="E13" s="20">
        <v>8801.84</v>
      </c>
      <c r="F13" s="20">
        <f t="shared" si="0"/>
        <v>9741.240000000002</v>
      </c>
      <c r="G13" s="20">
        <f t="shared" si="1"/>
        <v>836.6299999999992</v>
      </c>
      <c r="H13" s="20">
        <f t="shared" si="2"/>
        <v>47.46697959562273</v>
      </c>
      <c r="I13" s="20">
        <f t="shared" si="3"/>
        <v>91.31988790752061</v>
      </c>
      <c r="J13" s="20">
        <f aca="true" t="shared" si="4" ref="J13:J29">E13/$E$50*100</f>
        <v>1.3996175326892644</v>
      </c>
    </row>
    <row r="14" spans="1:10" ht="12.75">
      <c r="A14" s="31" t="s">
        <v>12</v>
      </c>
      <c r="B14" s="32" t="s">
        <v>13</v>
      </c>
      <c r="C14" s="20">
        <v>2237.6</v>
      </c>
      <c r="D14" s="20">
        <v>2237.6</v>
      </c>
      <c r="E14" s="20">
        <v>0</v>
      </c>
      <c r="F14" s="20">
        <f t="shared" si="0"/>
        <v>2237.6</v>
      </c>
      <c r="G14" s="20">
        <f t="shared" si="1"/>
        <v>2237.6</v>
      </c>
      <c r="H14" s="20">
        <f t="shared" si="2"/>
        <v>0</v>
      </c>
      <c r="I14" s="20">
        <f t="shared" si="3"/>
        <v>0</v>
      </c>
      <c r="J14" s="20">
        <f t="shared" si="4"/>
        <v>0</v>
      </c>
    </row>
    <row r="15" spans="1:10" ht="22.5">
      <c r="A15" s="31" t="s">
        <v>14</v>
      </c>
      <c r="B15" s="32" t="s">
        <v>15</v>
      </c>
      <c r="C15" s="20">
        <v>43131.44</v>
      </c>
      <c r="D15" s="20">
        <v>25555.9</v>
      </c>
      <c r="E15" s="20">
        <v>20534.85</v>
      </c>
      <c r="F15" s="20">
        <f t="shared" si="0"/>
        <v>22596.590000000004</v>
      </c>
      <c r="G15" s="20">
        <f t="shared" si="1"/>
        <v>5021.050000000003</v>
      </c>
      <c r="H15" s="20">
        <f t="shared" si="2"/>
        <v>47.60993372815746</v>
      </c>
      <c r="I15" s="20">
        <f t="shared" si="3"/>
        <v>80.35267785521151</v>
      </c>
      <c r="J15" s="20">
        <f t="shared" si="4"/>
        <v>3.2653327135171892</v>
      </c>
    </row>
    <row r="16" spans="1:10" ht="33.75">
      <c r="A16" s="29" t="s">
        <v>16</v>
      </c>
      <c r="B16" s="30" t="s">
        <v>17</v>
      </c>
      <c r="C16" s="7">
        <v>500</v>
      </c>
      <c r="D16" s="7">
        <v>500</v>
      </c>
      <c r="E16" s="7">
        <v>0</v>
      </c>
      <c r="F16" s="7">
        <f t="shared" si="0"/>
        <v>500</v>
      </c>
      <c r="G16" s="7">
        <f t="shared" si="1"/>
        <v>500</v>
      </c>
      <c r="H16" s="7">
        <f t="shared" si="2"/>
        <v>0</v>
      </c>
      <c r="I16" s="7">
        <f t="shared" si="3"/>
        <v>0</v>
      </c>
      <c r="J16" s="7">
        <f t="shared" si="4"/>
        <v>0</v>
      </c>
    </row>
    <row r="17" spans="1:10" ht="45">
      <c r="A17" s="31" t="s">
        <v>18</v>
      </c>
      <c r="B17" s="32" t="s">
        <v>19</v>
      </c>
      <c r="C17" s="20">
        <v>500</v>
      </c>
      <c r="D17" s="20">
        <v>500</v>
      </c>
      <c r="E17" s="20">
        <v>0</v>
      </c>
      <c r="F17" s="20">
        <f t="shared" si="0"/>
        <v>500</v>
      </c>
      <c r="G17" s="20">
        <f t="shared" si="1"/>
        <v>500</v>
      </c>
      <c r="H17" s="20">
        <f t="shared" si="2"/>
        <v>0</v>
      </c>
      <c r="I17" s="20">
        <f t="shared" si="3"/>
        <v>0</v>
      </c>
      <c r="J17" s="20">
        <f t="shared" si="4"/>
        <v>0</v>
      </c>
    </row>
    <row r="18" spans="1:10" ht="12.75">
      <c r="A18" s="29" t="s">
        <v>20</v>
      </c>
      <c r="B18" s="30" t="s">
        <v>21</v>
      </c>
      <c r="C18" s="7">
        <v>31687.59</v>
      </c>
      <c r="D18" s="7">
        <v>12634.22</v>
      </c>
      <c r="E18" s="7">
        <v>11561.75</v>
      </c>
      <c r="F18" s="7">
        <f t="shared" si="0"/>
        <v>20125.84</v>
      </c>
      <c r="G18" s="7">
        <f t="shared" si="1"/>
        <v>1072.4699999999993</v>
      </c>
      <c r="H18" s="7">
        <f t="shared" si="2"/>
        <v>36.486681379050914</v>
      </c>
      <c r="I18" s="7">
        <f t="shared" si="3"/>
        <v>91.51138732743296</v>
      </c>
      <c r="J18" s="7">
        <f t="shared" si="4"/>
        <v>1.8384824091974066</v>
      </c>
    </row>
    <row r="19" spans="1:10" ht="12.75">
      <c r="A19" s="31" t="s">
        <v>22</v>
      </c>
      <c r="B19" s="32" t="s">
        <v>23</v>
      </c>
      <c r="C19" s="20">
        <v>2214.5</v>
      </c>
      <c r="D19" s="20">
        <v>300</v>
      </c>
      <c r="E19" s="20">
        <v>259.84</v>
      </c>
      <c r="F19" s="20">
        <f t="shared" si="0"/>
        <v>1954.66</v>
      </c>
      <c r="G19" s="20">
        <f t="shared" si="1"/>
        <v>40.160000000000025</v>
      </c>
      <c r="H19" s="20">
        <f t="shared" si="2"/>
        <v>11.733574170241589</v>
      </c>
      <c r="I19" s="20">
        <f t="shared" si="3"/>
        <v>86.61333333333332</v>
      </c>
      <c r="J19" s="20">
        <f t="shared" si="4"/>
        <v>0.04131824933127373</v>
      </c>
    </row>
    <row r="20" spans="1:10" ht="12.75">
      <c r="A20" s="31" t="s">
        <v>24</v>
      </c>
      <c r="B20" s="32" t="s">
        <v>25</v>
      </c>
      <c r="C20" s="20">
        <v>19102.6</v>
      </c>
      <c r="D20" s="20">
        <v>11160.32</v>
      </c>
      <c r="E20" s="20">
        <v>11047.43</v>
      </c>
      <c r="F20" s="20">
        <f t="shared" si="0"/>
        <v>8055.169999999998</v>
      </c>
      <c r="G20" s="20">
        <f t="shared" si="1"/>
        <v>112.88999999999942</v>
      </c>
      <c r="H20" s="20">
        <f t="shared" si="2"/>
        <v>57.83207521489222</v>
      </c>
      <c r="I20" s="20">
        <f t="shared" si="3"/>
        <v>98.98846986466339</v>
      </c>
      <c r="J20" s="20">
        <f t="shared" si="4"/>
        <v>1.7566982266386755</v>
      </c>
    </row>
    <row r="21" spans="1:10" ht="22.5">
      <c r="A21" s="31" t="s">
        <v>194</v>
      </c>
      <c r="B21" s="32" t="s">
        <v>195</v>
      </c>
      <c r="C21" s="20">
        <v>666.8</v>
      </c>
      <c r="D21" s="20">
        <v>275.5</v>
      </c>
      <c r="E21" s="20">
        <v>4.49</v>
      </c>
      <c r="F21" s="20">
        <f t="shared" si="0"/>
        <v>662.31</v>
      </c>
      <c r="G21" s="20">
        <f t="shared" si="1"/>
        <v>271.01</v>
      </c>
      <c r="H21" s="20">
        <f t="shared" si="2"/>
        <v>0.6733653269346132</v>
      </c>
      <c r="I21" s="20">
        <f t="shared" si="3"/>
        <v>1.6297640653357532</v>
      </c>
      <c r="J21" s="20">
        <f t="shared" si="4"/>
        <v>0.000713973751144624</v>
      </c>
    </row>
    <row r="22" spans="1:10" ht="22.5">
      <c r="A22" s="31" t="s">
        <v>26</v>
      </c>
      <c r="B22" s="32" t="s">
        <v>27</v>
      </c>
      <c r="C22" s="20">
        <v>9703.69</v>
      </c>
      <c r="D22" s="20">
        <v>898.4</v>
      </c>
      <c r="E22" s="20">
        <v>250</v>
      </c>
      <c r="F22" s="20">
        <f t="shared" si="0"/>
        <v>9453.69</v>
      </c>
      <c r="G22" s="20">
        <f t="shared" si="1"/>
        <v>648.4</v>
      </c>
      <c r="H22" s="20">
        <f t="shared" si="2"/>
        <v>2.5763395162046603</v>
      </c>
      <c r="I22" s="20">
        <f t="shared" si="3"/>
        <v>27.82724844167409</v>
      </c>
      <c r="J22" s="20">
        <f t="shared" si="4"/>
        <v>0.03975354961829755</v>
      </c>
    </row>
    <row r="23" spans="1:10" ht="22.5">
      <c r="A23" s="29" t="s">
        <v>153</v>
      </c>
      <c r="B23" s="30" t="s">
        <v>154</v>
      </c>
      <c r="C23" s="7">
        <v>1739.1</v>
      </c>
      <c r="D23" s="7">
        <v>837.2</v>
      </c>
      <c r="E23" s="7">
        <v>837.02</v>
      </c>
      <c r="F23" s="7">
        <f>C23-E23</f>
        <v>902.0799999999999</v>
      </c>
      <c r="G23" s="7">
        <f t="shared" si="1"/>
        <v>0.18000000000006366</v>
      </c>
      <c r="H23" s="7">
        <f t="shared" si="2"/>
        <v>48.12949226611466</v>
      </c>
      <c r="I23" s="7">
        <f t="shared" si="3"/>
        <v>99.97849976110845</v>
      </c>
      <c r="J23" s="7">
        <f t="shared" si="4"/>
        <v>0.13309806440602964</v>
      </c>
    </row>
    <row r="24" spans="1:10" ht="12.75">
      <c r="A24" s="31" t="s">
        <v>155</v>
      </c>
      <c r="B24" s="32" t="s">
        <v>156</v>
      </c>
      <c r="C24" s="20">
        <v>519.8</v>
      </c>
      <c r="D24" s="20">
        <v>245.9</v>
      </c>
      <c r="E24" s="20">
        <v>245.81</v>
      </c>
      <c r="F24" s="20">
        <f t="shared" si="0"/>
        <v>273.98999999999995</v>
      </c>
      <c r="G24" s="20">
        <f t="shared" si="1"/>
        <v>0.09000000000000341</v>
      </c>
      <c r="H24" s="20">
        <f t="shared" si="2"/>
        <v>47.2893420546364</v>
      </c>
      <c r="I24" s="20">
        <f t="shared" si="3"/>
        <v>99.96339975599837</v>
      </c>
      <c r="J24" s="20">
        <f t="shared" si="4"/>
        <v>0.03908728012669488</v>
      </c>
    </row>
    <row r="25" spans="1:10" ht="12.75">
      <c r="A25" s="31" t="s">
        <v>206</v>
      </c>
      <c r="B25" s="32" t="s">
        <v>207</v>
      </c>
      <c r="C25" s="20">
        <v>28</v>
      </c>
      <c r="D25" s="20">
        <v>0</v>
      </c>
      <c r="E25" s="20">
        <v>0</v>
      </c>
      <c r="F25" s="20">
        <f>C25-E25</f>
        <v>28</v>
      </c>
      <c r="G25" s="20">
        <f>D25-E25</f>
        <v>0</v>
      </c>
      <c r="H25" s="20">
        <f>E25/C25*100</f>
        <v>0</v>
      </c>
      <c r="I25" s="20" t="e">
        <f>E25/D25*100</f>
        <v>#DIV/0!</v>
      </c>
      <c r="J25" s="20">
        <f t="shared" si="4"/>
        <v>0</v>
      </c>
    </row>
    <row r="26" spans="1:10" ht="22.5">
      <c r="A26" s="31" t="s">
        <v>157</v>
      </c>
      <c r="B26" s="32" t="s">
        <v>158</v>
      </c>
      <c r="C26" s="20">
        <v>1191.3</v>
      </c>
      <c r="D26" s="20">
        <v>591.3</v>
      </c>
      <c r="E26" s="20">
        <v>591.21</v>
      </c>
      <c r="F26" s="20">
        <f t="shared" si="0"/>
        <v>600.0899999999999</v>
      </c>
      <c r="G26" s="20">
        <f t="shared" si="1"/>
        <v>0.08999999999991815</v>
      </c>
      <c r="H26" s="20">
        <f t="shared" si="2"/>
        <v>49.62729790984639</v>
      </c>
      <c r="I26" s="20">
        <f t="shared" si="3"/>
        <v>99.9847792998478</v>
      </c>
      <c r="J26" s="20">
        <f t="shared" si="4"/>
        <v>0.09401078427933478</v>
      </c>
    </row>
    <row r="27" spans="1:10" ht="12.75">
      <c r="A27" s="29" t="s">
        <v>28</v>
      </c>
      <c r="B27" s="30" t="s">
        <v>29</v>
      </c>
      <c r="C27" s="7">
        <v>736679.38</v>
      </c>
      <c r="D27" s="7">
        <v>406249.35</v>
      </c>
      <c r="E27" s="7">
        <v>370229.9</v>
      </c>
      <c r="F27" s="7">
        <f t="shared" si="0"/>
        <v>366449.48</v>
      </c>
      <c r="G27" s="7">
        <f t="shared" si="1"/>
        <v>36019.44999999995</v>
      </c>
      <c r="H27" s="7">
        <f t="shared" si="2"/>
        <v>50.256585164634316</v>
      </c>
      <c r="I27" s="7">
        <f t="shared" si="3"/>
        <v>91.13365966000931</v>
      </c>
      <c r="J27" s="7">
        <f t="shared" si="4"/>
        <v>58.87181079930935</v>
      </c>
    </row>
    <row r="28" spans="1:10" ht="12.75">
      <c r="A28" s="31" t="s">
        <v>30</v>
      </c>
      <c r="B28" s="32" t="s">
        <v>31</v>
      </c>
      <c r="C28" s="20">
        <v>274484.82</v>
      </c>
      <c r="D28" s="20">
        <v>143066.8</v>
      </c>
      <c r="E28" s="20">
        <v>126802.37</v>
      </c>
      <c r="F28" s="20">
        <f t="shared" si="0"/>
        <v>147682.45</v>
      </c>
      <c r="G28" s="20">
        <f t="shared" si="1"/>
        <v>16264.429999999993</v>
      </c>
      <c r="H28" s="20">
        <f t="shared" si="2"/>
        <v>46.196496403699115</v>
      </c>
      <c r="I28" s="20">
        <f t="shared" si="3"/>
        <v>88.631583288366</v>
      </c>
      <c r="J28" s="20">
        <f t="shared" si="4"/>
        <v>20.163377230050898</v>
      </c>
    </row>
    <row r="29" spans="1:10" ht="12.75">
      <c r="A29" s="31" t="s">
        <v>32</v>
      </c>
      <c r="B29" s="32" t="s">
        <v>33</v>
      </c>
      <c r="C29" s="20">
        <v>351391.2</v>
      </c>
      <c r="D29" s="20">
        <v>203944.54</v>
      </c>
      <c r="E29" s="20">
        <v>190358.69</v>
      </c>
      <c r="F29" s="20">
        <f t="shared" si="0"/>
        <v>161032.51</v>
      </c>
      <c r="G29" s="20">
        <f t="shared" si="1"/>
        <v>13585.850000000006</v>
      </c>
      <c r="H29" s="20">
        <f t="shared" si="2"/>
        <v>54.17286773260116</v>
      </c>
      <c r="I29" s="20">
        <f t="shared" si="3"/>
        <v>93.3384585829069</v>
      </c>
      <c r="J29" s="20">
        <f t="shared" si="4"/>
        <v>30.269734512756486</v>
      </c>
    </row>
    <row r="30" spans="1:10" ht="12.75">
      <c r="A30" s="6" t="s">
        <v>182</v>
      </c>
      <c r="B30" s="32" t="s">
        <v>183</v>
      </c>
      <c r="C30" s="20">
        <v>78070.41</v>
      </c>
      <c r="D30" s="20">
        <v>42860.18</v>
      </c>
      <c r="E30" s="20">
        <v>39409.85</v>
      </c>
      <c r="F30" s="20"/>
      <c r="G30" s="20"/>
      <c r="H30" s="20"/>
      <c r="I30" s="20"/>
      <c r="J30" s="20"/>
    </row>
    <row r="31" spans="1:10" ht="33.75">
      <c r="A31" s="31" t="s">
        <v>34</v>
      </c>
      <c r="B31" s="32" t="s">
        <v>35</v>
      </c>
      <c r="C31" s="20">
        <v>722.2</v>
      </c>
      <c r="D31" s="20">
        <v>637.1</v>
      </c>
      <c r="E31" s="20">
        <v>307.48</v>
      </c>
      <c r="F31" s="20">
        <f t="shared" si="0"/>
        <v>414.72</v>
      </c>
      <c r="G31" s="20">
        <f t="shared" si="1"/>
        <v>329.62</v>
      </c>
      <c r="H31" s="20">
        <f t="shared" si="2"/>
        <v>42.575463860426474</v>
      </c>
      <c r="I31" s="20">
        <f t="shared" si="3"/>
        <v>48.262439177523156</v>
      </c>
      <c r="J31" s="20">
        <f aca="true" t="shared" si="5" ref="J31:J50">E31/$E$50*100</f>
        <v>0.048893685746536526</v>
      </c>
    </row>
    <row r="32" spans="1:10" ht="22.5">
      <c r="A32" s="31" t="s">
        <v>36</v>
      </c>
      <c r="B32" s="32" t="s">
        <v>37</v>
      </c>
      <c r="C32" s="20">
        <v>18023.1</v>
      </c>
      <c r="D32" s="20">
        <v>8486.23</v>
      </c>
      <c r="E32" s="20">
        <v>6706.47</v>
      </c>
      <c r="F32" s="20">
        <f t="shared" si="0"/>
        <v>11316.629999999997</v>
      </c>
      <c r="G32" s="20">
        <f t="shared" si="1"/>
        <v>1779.7599999999993</v>
      </c>
      <c r="H32" s="20">
        <f t="shared" si="2"/>
        <v>37.21041330292791</v>
      </c>
      <c r="I32" s="20">
        <f t="shared" si="3"/>
        <v>79.02767188728093</v>
      </c>
      <c r="J32" s="20">
        <f t="shared" si="5"/>
        <v>1.066423951634496</v>
      </c>
    </row>
    <row r="33" spans="1:10" ht="22.5">
      <c r="A33" s="31" t="s">
        <v>38</v>
      </c>
      <c r="B33" s="32" t="s">
        <v>39</v>
      </c>
      <c r="C33" s="20">
        <v>13987.65</v>
      </c>
      <c r="D33" s="20">
        <v>7254.5</v>
      </c>
      <c r="E33" s="20">
        <v>6645.05</v>
      </c>
      <c r="F33" s="20">
        <f t="shared" si="0"/>
        <v>7342.599999999999</v>
      </c>
      <c r="G33" s="20">
        <f t="shared" si="1"/>
        <v>609.4499999999998</v>
      </c>
      <c r="H33" s="20">
        <f t="shared" si="2"/>
        <v>47.50655042126448</v>
      </c>
      <c r="I33" s="20">
        <f t="shared" si="3"/>
        <v>91.5990075125784</v>
      </c>
      <c r="J33" s="20">
        <f t="shared" si="5"/>
        <v>1.0566572995642725</v>
      </c>
    </row>
    <row r="34" spans="1:10" ht="12.75">
      <c r="A34" s="29" t="s">
        <v>40</v>
      </c>
      <c r="B34" s="30" t="s">
        <v>41</v>
      </c>
      <c r="C34" s="7">
        <v>2567.5</v>
      </c>
      <c r="D34" s="7">
        <v>1906.6</v>
      </c>
      <c r="E34" s="7">
        <v>1702.28</v>
      </c>
      <c r="F34" s="7">
        <f t="shared" si="0"/>
        <v>865.22</v>
      </c>
      <c r="G34" s="7">
        <f t="shared" si="1"/>
        <v>204.31999999999994</v>
      </c>
      <c r="H34" s="7">
        <f t="shared" si="2"/>
        <v>66.30107108081792</v>
      </c>
      <c r="I34" s="7">
        <f t="shared" si="3"/>
        <v>89.28354138256583</v>
      </c>
      <c r="J34" s="7">
        <f t="shared" si="5"/>
        <v>0.27068668977694216</v>
      </c>
    </row>
    <row r="35" spans="1:10" ht="12.75">
      <c r="A35" s="31" t="s">
        <v>42</v>
      </c>
      <c r="B35" s="32" t="s">
        <v>43</v>
      </c>
      <c r="C35" s="20">
        <v>2567.5</v>
      </c>
      <c r="D35" s="20">
        <v>1906.6</v>
      </c>
      <c r="E35" s="20">
        <v>1702.28</v>
      </c>
      <c r="F35" s="20">
        <f t="shared" si="0"/>
        <v>865.22</v>
      </c>
      <c r="G35" s="20">
        <f t="shared" si="1"/>
        <v>204.31999999999994</v>
      </c>
      <c r="H35" s="20">
        <f t="shared" si="2"/>
        <v>66.30107108081792</v>
      </c>
      <c r="I35" s="20">
        <f t="shared" si="3"/>
        <v>89.28354138256583</v>
      </c>
      <c r="J35" s="20">
        <f t="shared" si="5"/>
        <v>0.27068668977694216</v>
      </c>
    </row>
    <row r="36" spans="1:10" ht="12.75">
      <c r="A36" s="29" t="s">
        <v>44</v>
      </c>
      <c r="B36" s="30" t="s">
        <v>45</v>
      </c>
      <c r="C36" s="7">
        <v>189752.52</v>
      </c>
      <c r="D36" s="7">
        <v>142121.07</v>
      </c>
      <c r="E36" s="7">
        <v>101114.56</v>
      </c>
      <c r="F36" s="7">
        <f t="shared" si="0"/>
        <v>88637.95999999999</v>
      </c>
      <c r="G36" s="7">
        <f t="shared" si="1"/>
        <v>41006.51000000001</v>
      </c>
      <c r="H36" s="7">
        <f t="shared" si="2"/>
        <v>53.28759797234841</v>
      </c>
      <c r="I36" s="7">
        <f t="shared" si="3"/>
        <v>71.14677647726688</v>
      </c>
      <c r="J36" s="7">
        <f t="shared" si="5"/>
        <v>16.078650712369296</v>
      </c>
    </row>
    <row r="37" spans="1:10" ht="12.75">
      <c r="A37" s="31" t="s">
        <v>46</v>
      </c>
      <c r="B37" s="32" t="s">
        <v>47</v>
      </c>
      <c r="C37" s="20">
        <v>11344.9</v>
      </c>
      <c r="D37" s="20">
        <v>5672.5</v>
      </c>
      <c r="E37" s="20">
        <v>5459.1</v>
      </c>
      <c r="F37" s="20">
        <f t="shared" si="0"/>
        <v>5885.799999999999</v>
      </c>
      <c r="G37" s="20">
        <f t="shared" si="1"/>
        <v>213.39999999999964</v>
      </c>
      <c r="H37" s="20">
        <f t="shared" si="2"/>
        <v>48.119419298539434</v>
      </c>
      <c r="I37" s="20">
        <f t="shared" si="3"/>
        <v>96.23799030409873</v>
      </c>
      <c r="J37" s="20">
        <f t="shared" si="5"/>
        <v>0.8680744108849926</v>
      </c>
    </row>
    <row r="38" spans="1:10" ht="12.75">
      <c r="A38" s="31" t="s">
        <v>48</v>
      </c>
      <c r="B38" s="32" t="s">
        <v>49</v>
      </c>
      <c r="C38" s="20">
        <v>64530.47</v>
      </c>
      <c r="D38" s="20">
        <v>64530.47</v>
      </c>
      <c r="E38" s="20">
        <v>32090.19</v>
      </c>
      <c r="F38" s="20">
        <f t="shared" si="0"/>
        <v>32440.280000000002</v>
      </c>
      <c r="G38" s="20">
        <f t="shared" si="1"/>
        <v>32440.280000000002</v>
      </c>
      <c r="H38" s="20">
        <f t="shared" si="2"/>
        <v>49.72874054690753</v>
      </c>
      <c r="I38" s="20">
        <f t="shared" si="3"/>
        <v>49.72874054690753</v>
      </c>
      <c r="J38" s="20">
        <f t="shared" si="5"/>
        <v>5.102795841702382</v>
      </c>
    </row>
    <row r="39" spans="1:10" ht="12.75">
      <c r="A39" s="31" t="s">
        <v>50</v>
      </c>
      <c r="B39" s="32" t="s">
        <v>51</v>
      </c>
      <c r="C39" s="20">
        <v>48940.17</v>
      </c>
      <c r="D39" s="20">
        <v>37685.22</v>
      </c>
      <c r="E39" s="20">
        <v>32641.84</v>
      </c>
      <c r="F39" s="20">
        <f t="shared" si="0"/>
        <v>16298.329999999998</v>
      </c>
      <c r="G39" s="20">
        <f t="shared" si="1"/>
        <v>5043.380000000001</v>
      </c>
      <c r="H39" s="20">
        <f t="shared" si="2"/>
        <v>66.69743893411078</v>
      </c>
      <c r="I39" s="20">
        <f t="shared" si="3"/>
        <v>86.61708754785032</v>
      </c>
      <c r="J39" s="20">
        <f t="shared" si="5"/>
        <v>5.190516024290118</v>
      </c>
    </row>
    <row r="40" spans="1:10" ht="12.75">
      <c r="A40" s="31" t="s">
        <v>52</v>
      </c>
      <c r="B40" s="32" t="s">
        <v>53</v>
      </c>
      <c r="C40" s="20">
        <v>47173.4</v>
      </c>
      <c r="D40" s="20">
        <v>23561.3</v>
      </c>
      <c r="E40" s="20">
        <v>21220.55</v>
      </c>
      <c r="F40" s="20">
        <f t="shared" si="0"/>
        <v>25952.850000000002</v>
      </c>
      <c r="G40" s="20">
        <f t="shared" si="1"/>
        <v>2340.75</v>
      </c>
      <c r="H40" s="20">
        <f t="shared" si="2"/>
        <v>44.98414360635443</v>
      </c>
      <c r="I40" s="20">
        <f t="shared" si="3"/>
        <v>90.06527653397733</v>
      </c>
      <c r="J40" s="20">
        <f t="shared" si="5"/>
        <v>3.374368749410256</v>
      </c>
    </row>
    <row r="41" spans="1:10" ht="22.5">
      <c r="A41" s="31" t="s">
        <v>54</v>
      </c>
      <c r="B41" s="32" t="s">
        <v>55</v>
      </c>
      <c r="C41" s="20">
        <v>17763.58</v>
      </c>
      <c r="D41" s="20">
        <v>10671.58</v>
      </c>
      <c r="E41" s="20">
        <v>9702.88</v>
      </c>
      <c r="F41" s="20">
        <f t="shared" si="0"/>
        <v>8060.700000000003</v>
      </c>
      <c r="G41" s="20">
        <f t="shared" si="1"/>
        <v>968.7000000000007</v>
      </c>
      <c r="H41" s="20">
        <f t="shared" si="2"/>
        <v>54.62232275250821</v>
      </c>
      <c r="I41" s="20">
        <f t="shared" si="3"/>
        <v>90.92261876872965</v>
      </c>
      <c r="J41" s="20">
        <f t="shared" si="5"/>
        <v>1.5428956860815475</v>
      </c>
    </row>
    <row r="42" spans="1:10" ht="12.75">
      <c r="A42" s="29" t="s">
        <v>56</v>
      </c>
      <c r="B42" s="30" t="s">
        <v>57</v>
      </c>
      <c r="C42" s="7">
        <v>147213.78</v>
      </c>
      <c r="D42" s="7">
        <v>14898.98</v>
      </c>
      <c r="E42" s="7">
        <v>12401.25</v>
      </c>
      <c r="F42" s="7">
        <f t="shared" si="0"/>
        <v>134812.53</v>
      </c>
      <c r="G42" s="7">
        <f t="shared" si="1"/>
        <v>2497.7299999999996</v>
      </c>
      <c r="H42" s="7">
        <f t="shared" si="2"/>
        <v>8.423973625295131</v>
      </c>
      <c r="I42" s="7">
        <f t="shared" si="3"/>
        <v>83.23556377684915</v>
      </c>
      <c r="J42" s="7">
        <f t="shared" si="5"/>
        <v>1.9719748288156498</v>
      </c>
    </row>
    <row r="43" spans="1:10" ht="12.75">
      <c r="A43" s="31" t="s">
        <v>58</v>
      </c>
      <c r="B43" s="32" t="s">
        <v>59</v>
      </c>
      <c r="C43" s="20">
        <v>17479.08</v>
      </c>
      <c r="D43" s="20">
        <v>9655.28</v>
      </c>
      <c r="E43" s="20">
        <v>8091.07</v>
      </c>
      <c r="F43" s="20">
        <f t="shared" si="0"/>
        <v>9388.010000000002</v>
      </c>
      <c r="G43" s="20">
        <f t="shared" si="1"/>
        <v>1564.210000000001</v>
      </c>
      <c r="H43" s="20">
        <f t="shared" si="2"/>
        <v>46.29002212931115</v>
      </c>
      <c r="I43" s="20">
        <f t="shared" si="3"/>
        <v>83.7994340920201</v>
      </c>
      <c r="J43" s="20">
        <f t="shared" si="5"/>
        <v>1.286595010840475</v>
      </c>
    </row>
    <row r="44" spans="1:10" ht="12.75">
      <c r="A44" s="31" t="s">
        <v>60</v>
      </c>
      <c r="B44" s="32" t="s">
        <v>61</v>
      </c>
      <c r="C44" s="20">
        <v>129734.7</v>
      </c>
      <c r="D44" s="20">
        <v>5243.7</v>
      </c>
      <c r="E44" s="20">
        <v>4310.19</v>
      </c>
      <c r="F44" s="20">
        <f t="shared" si="0"/>
        <v>125424.51</v>
      </c>
      <c r="G44" s="20">
        <f t="shared" si="1"/>
        <v>933.5100000000002</v>
      </c>
      <c r="H44" s="20">
        <f t="shared" si="2"/>
        <v>3.322310838965982</v>
      </c>
      <c r="I44" s="20">
        <f t="shared" si="3"/>
        <v>82.19749413582012</v>
      </c>
      <c r="J44" s="20">
        <f t="shared" si="5"/>
        <v>0.6853814081171595</v>
      </c>
    </row>
    <row r="45" spans="1:10" ht="33.75">
      <c r="A45" s="29" t="s">
        <v>62</v>
      </c>
      <c r="B45" s="30" t="s">
        <v>63</v>
      </c>
      <c r="C45" s="7">
        <v>230.4</v>
      </c>
      <c r="D45" s="7">
        <v>57.6</v>
      </c>
      <c r="E45" s="7">
        <v>56.04</v>
      </c>
      <c r="F45" s="7">
        <f t="shared" si="0"/>
        <v>174.36</v>
      </c>
      <c r="G45" s="7">
        <f t="shared" si="1"/>
        <v>1.5600000000000023</v>
      </c>
      <c r="H45" s="7">
        <f t="shared" si="2"/>
        <v>24.322916666666668</v>
      </c>
      <c r="I45" s="7">
        <f t="shared" si="3"/>
        <v>97.29166666666667</v>
      </c>
      <c r="J45" s="7">
        <f t="shared" si="5"/>
        <v>0.008911155682437577</v>
      </c>
    </row>
    <row r="46" spans="1:10" ht="22.5">
      <c r="A46" s="31" t="s">
        <v>64</v>
      </c>
      <c r="B46" s="32" t="s">
        <v>65</v>
      </c>
      <c r="C46" s="20">
        <v>230.4</v>
      </c>
      <c r="D46" s="20">
        <v>57.6</v>
      </c>
      <c r="E46" s="20">
        <v>56.04</v>
      </c>
      <c r="F46" s="20">
        <f t="shared" si="0"/>
        <v>174.36</v>
      </c>
      <c r="G46" s="20">
        <f t="shared" si="1"/>
        <v>1.5600000000000023</v>
      </c>
      <c r="H46" s="20">
        <f t="shared" si="2"/>
        <v>24.322916666666668</v>
      </c>
      <c r="I46" s="20">
        <f t="shared" si="3"/>
        <v>97.29166666666667</v>
      </c>
      <c r="J46" s="20">
        <f t="shared" si="5"/>
        <v>0.008911155682437577</v>
      </c>
    </row>
    <row r="47" spans="1:10" ht="45">
      <c r="A47" s="29" t="s">
        <v>66</v>
      </c>
      <c r="B47" s="30" t="s">
        <v>162</v>
      </c>
      <c r="C47" s="7">
        <v>130966.29</v>
      </c>
      <c r="D47" s="7">
        <v>71973.37</v>
      </c>
      <c r="E47" s="7">
        <v>68501.89</v>
      </c>
      <c r="F47" s="7">
        <f t="shared" si="0"/>
        <v>62464.399999999994</v>
      </c>
      <c r="G47" s="7">
        <f t="shared" si="1"/>
        <v>3471.479999999996</v>
      </c>
      <c r="H47" s="7">
        <f t="shared" si="2"/>
        <v>52.30497863228775</v>
      </c>
      <c r="I47" s="7">
        <f t="shared" si="3"/>
        <v>95.17671605484085</v>
      </c>
      <c r="J47" s="7">
        <f t="shared" si="5"/>
        <v>10.89277313224864</v>
      </c>
    </row>
    <row r="48" spans="1:10" ht="45">
      <c r="A48" s="31" t="s">
        <v>67</v>
      </c>
      <c r="B48" s="32" t="s">
        <v>68</v>
      </c>
      <c r="C48" s="20">
        <v>102012.8</v>
      </c>
      <c r="D48" s="20">
        <v>56854.14</v>
      </c>
      <c r="E48" s="20">
        <v>56407.04</v>
      </c>
      <c r="F48" s="20">
        <f t="shared" si="0"/>
        <v>45605.76</v>
      </c>
      <c r="G48" s="20">
        <f t="shared" si="1"/>
        <v>447.09999999999854</v>
      </c>
      <c r="H48" s="20">
        <f t="shared" si="2"/>
        <v>55.294080742808745</v>
      </c>
      <c r="I48" s="20">
        <f t="shared" si="3"/>
        <v>99.21360168318436</v>
      </c>
      <c r="J48" s="20">
        <f t="shared" si="5"/>
        <v>8.969520253845177</v>
      </c>
    </row>
    <row r="49" spans="1:10" ht="22.5">
      <c r="A49" s="31" t="s">
        <v>159</v>
      </c>
      <c r="B49" s="32" t="s">
        <v>160</v>
      </c>
      <c r="C49" s="20">
        <v>28953.49</v>
      </c>
      <c r="D49" s="20">
        <v>15119.23</v>
      </c>
      <c r="E49" s="20">
        <v>12094.85</v>
      </c>
      <c r="F49" s="20">
        <f t="shared" si="0"/>
        <v>16858.64</v>
      </c>
      <c r="G49" s="20">
        <f t="shared" si="1"/>
        <v>3024.379999999999</v>
      </c>
      <c r="H49" s="20">
        <f t="shared" si="2"/>
        <v>41.77337516133633</v>
      </c>
      <c r="I49" s="20">
        <f t="shared" si="3"/>
        <v>79.99646807410166</v>
      </c>
      <c r="J49" s="20">
        <f t="shared" si="5"/>
        <v>1.9232528784034646</v>
      </c>
    </row>
    <row r="50" spans="1:10" ht="12.75">
      <c r="A50" s="33" t="s">
        <v>0</v>
      </c>
      <c r="B50" s="34"/>
      <c r="C50" s="21">
        <v>1378204.87</v>
      </c>
      <c r="D50" s="21">
        <v>728795.21</v>
      </c>
      <c r="E50" s="21">
        <v>628874.66</v>
      </c>
      <c r="F50" s="21">
        <f t="shared" si="0"/>
        <v>749330.2100000001</v>
      </c>
      <c r="G50" s="21">
        <f t="shared" si="1"/>
        <v>99920.54999999993</v>
      </c>
      <c r="H50" s="21">
        <f t="shared" si="2"/>
        <v>45.62998387895698</v>
      </c>
      <c r="I50" s="21">
        <f t="shared" si="3"/>
        <v>86.28962586074078</v>
      </c>
      <c r="J50" s="21">
        <f t="shared" si="5"/>
        <v>100</v>
      </c>
    </row>
  </sheetData>
  <sheetProtection/>
  <mergeCells count="10">
    <mergeCell ref="F6:G6"/>
    <mergeCell ref="H6:I6"/>
    <mergeCell ref="F1:J1"/>
    <mergeCell ref="A3:J4"/>
    <mergeCell ref="J6:J7"/>
    <mergeCell ref="C6:C7"/>
    <mergeCell ref="D6:D7"/>
    <mergeCell ref="E6:E7"/>
    <mergeCell ref="B6:B7"/>
    <mergeCell ref="A6:A7"/>
  </mergeCells>
  <printOptions/>
  <pageMargins left="0.5905511811023623" right="0" top="0.15748031496062992" bottom="0" header="0.15748031496062992" footer="0.15748031496062992"/>
  <pageSetup firstPageNumber="1" useFirstPageNumber="1"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0">
      <selection activeCell="E31" sqref="E31"/>
    </sheetView>
  </sheetViews>
  <sheetFormatPr defaultColWidth="9.140625" defaultRowHeight="12.75" customHeight="1"/>
  <cols>
    <col min="1" max="1" width="6.7109375" style="16" customWidth="1"/>
    <col min="2" max="2" width="27.28125" style="47" customWidth="1"/>
    <col min="3" max="3" width="10.8515625" style="16" customWidth="1"/>
    <col min="4" max="4" width="9.421875" style="16" customWidth="1"/>
    <col min="5" max="5" width="9.28125" style="19" customWidth="1"/>
    <col min="6" max="6" width="10.8515625" style="16" customWidth="1"/>
    <col min="7" max="7" width="10.28125" style="16" customWidth="1"/>
    <col min="8" max="8" width="11.7109375" style="16" customWidth="1"/>
    <col min="9" max="9" width="10.28125" style="16" customWidth="1"/>
    <col min="10" max="10" width="9.00390625" style="16" customWidth="1"/>
    <col min="11" max="16384" width="9.140625" style="16" customWidth="1"/>
  </cols>
  <sheetData>
    <row r="1" spans="2:10" ht="12.75">
      <c r="B1" s="35"/>
      <c r="C1" s="36"/>
      <c r="D1" s="36"/>
      <c r="E1" s="37"/>
      <c r="F1" s="36"/>
      <c r="G1" s="36"/>
      <c r="H1" s="36"/>
      <c r="J1" s="38" t="s">
        <v>75</v>
      </c>
    </row>
    <row r="2" spans="1:10" ht="30.75" customHeight="1">
      <c r="A2" s="36"/>
      <c r="B2" s="35"/>
      <c r="C2" s="36"/>
      <c r="D2" s="36"/>
      <c r="E2" s="50">
        <f>E7+E9</f>
        <v>226737.3</v>
      </c>
      <c r="F2" s="36"/>
      <c r="G2" s="36"/>
      <c r="H2" s="36"/>
      <c r="I2" s="36"/>
      <c r="J2" s="36"/>
    </row>
    <row r="3" spans="1:10" ht="54" customHeight="1">
      <c r="A3" s="88" t="s">
        <v>212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3.5">
      <c r="A4" s="36"/>
      <c r="B4" s="35"/>
      <c r="C4" s="36"/>
      <c r="D4" s="36"/>
      <c r="E4" s="37"/>
      <c r="F4" s="36"/>
      <c r="G4" s="36"/>
      <c r="H4" s="36"/>
      <c r="I4" s="36"/>
      <c r="J4" s="39" t="s">
        <v>132</v>
      </c>
    </row>
    <row r="5" spans="1:10" s="40" customFormat="1" ht="17.25" customHeight="1">
      <c r="A5" s="89" t="s">
        <v>76</v>
      </c>
      <c r="B5" s="89" t="s">
        <v>77</v>
      </c>
      <c r="C5" s="84" t="s">
        <v>191</v>
      </c>
      <c r="D5" s="84" t="s">
        <v>209</v>
      </c>
      <c r="E5" s="84" t="s">
        <v>78</v>
      </c>
      <c r="F5" s="78" t="s">
        <v>72</v>
      </c>
      <c r="G5" s="79"/>
      <c r="H5" s="79" t="s">
        <v>73</v>
      </c>
      <c r="I5" s="79"/>
      <c r="J5" s="82" t="s">
        <v>71</v>
      </c>
    </row>
    <row r="6" spans="1:10" ht="46.5" customHeight="1">
      <c r="A6" s="90"/>
      <c r="B6" s="90"/>
      <c r="C6" s="84"/>
      <c r="D6" s="84"/>
      <c r="E6" s="84"/>
      <c r="F6" s="28" t="s">
        <v>69</v>
      </c>
      <c r="G6" s="28" t="s">
        <v>210</v>
      </c>
      <c r="H6" s="28" t="s">
        <v>70</v>
      </c>
      <c r="I6" s="28" t="s">
        <v>211</v>
      </c>
      <c r="J6" s="83"/>
    </row>
    <row r="7" spans="1:10" ht="24" customHeight="1">
      <c r="A7" s="41" t="s">
        <v>79</v>
      </c>
      <c r="B7" s="42" t="s">
        <v>80</v>
      </c>
      <c r="C7" s="55">
        <v>357357.6</v>
      </c>
      <c r="D7" s="55">
        <v>187564.6</v>
      </c>
      <c r="E7" s="55">
        <v>176798.8</v>
      </c>
      <c r="F7" s="43">
        <f>C7-E7</f>
        <v>180558.8</v>
      </c>
      <c r="G7" s="43">
        <f>D7-E7</f>
        <v>10765.800000000017</v>
      </c>
      <c r="H7" s="43">
        <f>E7/C7*100</f>
        <v>49.473916323592945</v>
      </c>
      <c r="I7" s="43">
        <f>E7/D7*100</f>
        <v>94.26021754638134</v>
      </c>
      <c r="J7" s="43">
        <f aca="true" t="shared" si="0" ref="J7:J29">E7/$E$29*100</f>
        <v>28.113517684842463</v>
      </c>
    </row>
    <row r="8" spans="1:10" ht="24" customHeight="1">
      <c r="A8" s="41" t="s">
        <v>81</v>
      </c>
      <c r="B8" s="42" t="s">
        <v>82</v>
      </c>
      <c r="C8" s="55">
        <v>1781.9</v>
      </c>
      <c r="D8" s="55">
        <v>1043.5</v>
      </c>
      <c r="E8" s="55">
        <v>453.6</v>
      </c>
      <c r="F8" s="43">
        <f aca="true" t="shared" si="1" ref="F8:F29">C8-E8</f>
        <v>1328.3000000000002</v>
      </c>
      <c r="G8" s="43">
        <f aca="true" t="shared" si="2" ref="G8:G29">D8-E8</f>
        <v>589.9</v>
      </c>
      <c r="H8" s="43">
        <f aca="true" t="shared" si="3" ref="H8:H29">E8/C8*100</f>
        <v>25.455973960379367</v>
      </c>
      <c r="I8" s="43">
        <f aca="true" t="shared" si="4" ref="I8:I29">E8/D8*100</f>
        <v>43.4690943938668</v>
      </c>
      <c r="J8" s="43">
        <f t="shared" si="0"/>
        <v>0.07212883583963547</v>
      </c>
    </row>
    <row r="9" spans="1:10" ht="24" customHeight="1">
      <c r="A9" s="41" t="s">
        <v>83</v>
      </c>
      <c r="B9" s="42" t="s">
        <v>84</v>
      </c>
      <c r="C9" s="55">
        <v>107588.7</v>
      </c>
      <c r="D9" s="55">
        <v>54422.5</v>
      </c>
      <c r="E9" s="55">
        <v>49938.5</v>
      </c>
      <c r="F9" s="43">
        <f t="shared" si="1"/>
        <v>57650.2</v>
      </c>
      <c r="G9" s="43">
        <f t="shared" si="2"/>
        <v>4484</v>
      </c>
      <c r="H9" s="43">
        <f t="shared" si="3"/>
        <v>46.416119908503404</v>
      </c>
      <c r="I9" s="43">
        <f t="shared" si="4"/>
        <v>91.7607607147779</v>
      </c>
      <c r="J9" s="43">
        <f t="shared" si="0"/>
        <v>7.9409300453651595</v>
      </c>
    </row>
    <row r="10" spans="1:10" ht="24" customHeight="1">
      <c r="A10" s="41" t="s">
        <v>85</v>
      </c>
      <c r="B10" s="42" t="s">
        <v>86</v>
      </c>
      <c r="C10" s="55">
        <v>3412.8</v>
      </c>
      <c r="D10" s="55">
        <v>1857</v>
      </c>
      <c r="E10" s="55">
        <v>1518.3</v>
      </c>
      <c r="F10" s="43">
        <f t="shared" si="1"/>
        <v>1894.5000000000002</v>
      </c>
      <c r="G10" s="43">
        <f t="shared" si="2"/>
        <v>338.70000000000005</v>
      </c>
      <c r="H10" s="43">
        <f t="shared" si="3"/>
        <v>44.48839662447257</v>
      </c>
      <c r="I10" s="43">
        <f t="shared" si="4"/>
        <v>81.76090468497577</v>
      </c>
      <c r="J10" s="43">
        <f t="shared" si="0"/>
        <v>0.2414312421854465</v>
      </c>
    </row>
    <row r="11" spans="1:10" ht="24" customHeight="1">
      <c r="A11" s="41" t="s">
        <v>87</v>
      </c>
      <c r="B11" s="42" t="s">
        <v>88</v>
      </c>
      <c r="C11" s="55">
        <v>2442.5</v>
      </c>
      <c r="D11" s="55">
        <v>1390.4</v>
      </c>
      <c r="E11" s="55">
        <v>1014.3</v>
      </c>
      <c r="F11" s="43">
        <f t="shared" si="1"/>
        <v>1428.2</v>
      </c>
      <c r="G11" s="43">
        <f t="shared" si="2"/>
        <v>376.10000000000014</v>
      </c>
      <c r="H11" s="43">
        <f t="shared" si="3"/>
        <v>41.52712384851586</v>
      </c>
      <c r="I11" s="43">
        <f t="shared" si="4"/>
        <v>72.95023014959723</v>
      </c>
      <c r="J11" s="43">
        <f t="shared" si="0"/>
        <v>0.1612880912525182</v>
      </c>
    </row>
    <row r="12" spans="1:10" ht="24" customHeight="1">
      <c r="A12" s="41" t="s">
        <v>89</v>
      </c>
      <c r="B12" s="42" t="s">
        <v>90</v>
      </c>
      <c r="C12" s="55">
        <v>50960.6</v>
      </c>
      <c r="D12" s="55">
        <v>30699</v>
      </c>
      <c r="E12" s="55">
        <v>26860.6</v>
      </c>
      <c r="F12" s="43">
        <f t="shared" si="1"/>
        <v>24100</v>
      </c>
      <c r="G12" s="43">
        <f t="shared" si="2"/>
        <v>3838.4000000000015</v>
      </c>
      <c r="H12" s="43">
        <f t="shared" si="3"/>
        <v>52.70856308599192</v>
      </c>
      <c r="I12" s="43">
        <f t="shared" si="4"/>
        <v>87.496661129027</v>
      </c>
      <c r="J12" s="43">
        <f t="shared" si="0"/>
        <v>4.271216507835344</v>
      </c>
    </row>
    <row r="13" spans="1:10" ht="24" customHeight="1">
      <c r="A13" s="41" t="s">
        <v>163</v>
      </c>
      <c r="B13" s="42" t="s">
        <v>164</v>
      </c>
      <c r="C13" s="55">
        <v>164.4</v>
      </c>
      <c r="D13" s="55">
        <v>88.5</v>
      </c>
      <c r="E13" s="55">
        <v>85.6</v>
      </c>
      <c r="F13" s="43">
        <f t="shared" si="1"/>
        <v>78.80000000000001</v>
      </c>
      <c r="G13" s="43">
        <f t="shared" si="2"/>
        <v>2.9000000000000057</v>
      </c>
      <c r="H13" s="43">
        <f t="shared" si="3"/>
        <v>52.068126520681254</v>
      </c>
      <c r="I13" s="43">
        <f t="shared" si="4"/>
        <v>96.7231638418079</v>
      </c>
      <c r="J13" s="43">
        <f t="shared" si="0"/>
        <v>0.01361161452352909</v>
      </c>
    </row>
    <row r="14" spans="1:10" ht="24" customHeight="1">
      <c r="A14" s="41" t="s">
        <v>91</v>
      </c>
      <c r="B14" s="42" t="s">
        <v>92</v>
      </c>
      <c r="C14" s="55">
        <v>31345.7</v>
      </c>
      <c r="D14" s="55">
        <v>21452.9</v>
      </c>
      <c r="E14" s="55">
        <v>11990.1</v>
      </c>
      <c r="F14" s="43">
        <f t="shared" si="1"/>
        <v>19355.6</v>
      </c>
      <c r="G14" s="43">
        <f t="shared" si="2"/>
        <v>9462.800000000001</v>
      </c>
      <c r="H14" s="43">
        <f t="shared" si="3"/>
        <v>38.25117958763084</v>
      </c>
      <c r="I14" s="43">
        <f t="shared" si="4"/>
        <v>55.89034582737066</v>
      </c>
      <c r="J14" s="43">
        <f t="shared" si="0"/>
        <v>1.9065960198430627</v>
      </c>
    </row>
    <row r="15" spans="1:10" ht="24" customHeight="1">
      <c r="A15" s="41" t="s">
        <v>93</v>
      </c>
      <c r="B15" s="42" t="s">
        <v>94</v>
      </c>
      <c r="C15" s="55">
        <v>53210.1</v>
      </c>
      <c r="D15" s="55">
        <v>25809.6</v>
      </c>
      <c r="E15" s="55">
        <v>20751.5</v>
      </c>
      <c r="F15" s="43">
        <f t="shared" si="1"/>
        <v>32458.6</v>
      </c>
      <c r="G15" s="43">
        <f t="shared" si="2"/>
        <v>5058.0999999999985</v>
      </c>
      <c r="H15" s="43">
        <f t="shared" si="3"/>
        <v>38.99917496866196</v>
      </c>
      <c r="I15" s="43">
        <f t="shared" si="4"/>
        <v>80.40225342508215</v>
      </c>
      <c r="J15" s="43">
        <f t="shared" si="0"/>
        <v>3.2997829297314714</v>
      </c>
    </row>
    <row r="16" spans="1:10" ht="24" customHeight="1">
      <c r="A16" s="41" t="s">
        <v>95</v>
      </c>
      <c r="B16" s="42" t="s">
        <v>96</v>
      </c>
      <c r="C16" s="55">
        <v>230.4</v>
      </c>
      <c r="D16" s="55">
        <v>57.6</v>
      </c>
      <c r="E16" s="55">
        <v>56</v>
      </c>
      <c r="F16" s="43">
        <f t="shared" si="1"/>
        <v>174.4</v>
      </c>
      <c r="G16" s="43">
        <f t="shared" si="2"/>
        <v>1.6000000000000014</v>
      </c>
      <c r="H16" s="43">
        <f t="shared" si="3"/>
        <v>24.305555555555554</v>
      </c>
      <c r="I16" s="43">
        <f t="shared" si="4"/>
        <v>97.22222222222221</v>
      </c>
      <c r="J16" s="43">
        <f t="shared" si="0"/>
        <v>0.008904794548103143</v>
      </c>
    </row>
    <row r="17" spans="1:10" ht="40.5" customHeight="1">
      <c r="A17" s="41" t="s">
        <v>97</v>
      </c>
      <c r="B17" s="42" t="s">
        <v>98</v>
      </c>
      <c r="C17" s="55">
        <v>331065.1</v>
      </c>
      <c r="D17" s="55">
        <v>217129</v>
      </c>
      <c r="E17" s="55">
        <v>176714.9</v>
      </c>
      <c r="F17" s="43">
        <f t="shared" si="1"/>
        <v>154350.19999999998</v>
      </c>
      <c r="G17" s="43">
        <f t="shared" si="2"/>
        <v>40414.100000000006</v>
      </c>
      <c r="H17" s="43">
        <f t="shared" si="3"/>
        <v>53.377689161436834</v>
      </c>
      <c r="I17" s="43">
        <f t="shared" si="4"/>
        <v>81.38705562131267</v>
      </c>
      <c r="J17" s="43">
        <f t="shared" si="0"/>
        <v>28.100176394439146</v>
      </c>
    </row>
    <row r="18" spans="1:10" ht="44.25" customHeight="1">
      <c r="A18" s="41" t="s">
        <v>99</v>
      </c>
      <c r="B18" s="42" t="s">
        <v>100</v>
      </c>
      <c r="C18" s="55">
        <v>43594.1</v>
      </c>
      <c r="D18" s="55">
        <v>30120.1</v>
      </c>
      <c r="E18" s="55">
        <v>29325.9</v>
      </c>
      <c r="F18" s="43">
        <f t="shared" si="1"/>
        <v>14268.199999999997</v>
      </c>
      <c r="G18" s="43">
        <f t="shared" si="2"/>
        <v>794.1999999999971</v>
      </c>
      <c r="H18" s="43">
        <f t="shared" si="3"/>
        <v>67.2703416287984</v>
      </c>
      <c r="I18" s="43">
        <f t="shared" si="4"/>
        <v>97.36322256566214</v>
      </c>
      <c r="J18" s="43">
        <f t="shared" si="0"/>
        <v>4.663234186396751</v>
      </c>
    </row>
    <row r="19" spans="1:10" ht="40.5" customHeight="1">
      <c r="A19" s="41" t="s">
        <v>101</v>
      </c>
      <c r="B19" s="42" t="s">
        <v>102</v>
      </c>
      <c r="C19" s="55">
        <v>132815.4</v>
      </c>
      <c r="D19" s="55">
        <v>73263.7</v>
      </c>
      <c r="E19" s="55">
        <v>69691</v>
      </c>
      <c r="F19" s="43">
        <f t="shared" si="1"/>
        <v>63124.399999999994</v>
      </c>
      <c r="G19" s="43">
        <f t="shared" si="2"/>
        <v>3572.699999999997</v>
      </c>
      <c r="H19" s="43">
        <f t="shared" si="3"/>
        <v>52.47207778616034</v>
      </c>
      <c r="I19" s="43">
        <f t="shared" si="4"/>
        <v>95.1235059108399</v>
      </c>
      <c r="J19" s="43">
        <f t="shared" si="0"/>
        <v>11.081857800926004</v>
      </c>
    </row>
    <row r="20" spans="1:10" ht="24" customHeight="1">
      <c r="A20" s="41" t="s">
        <v>103</v>
      </c>
      <c r="B20" s="42" t="s">
        <v>104</v>
      </c>
      <c r="C20" s="55">
        <v>41589</v>
      </c>
      <c r="D20" s="55">
        <v>21052.5</v>
      </c>
      <c r="E20" s="55">
        <v>18567.2</v>
      </c>
      <c r="F20" s="43">
        <f t="shared" si="1"/>
        <v>23021.8</v>
      </c>
      <c r="G20" s="43">
        <f t="shared" si="2"/>
        <v>2485.2999999999993</v>
      </c>
      <c r="H20" s="43">
        <f t="shared" si="3"/>
        <v>44.64449734304744</v>
      </c>
      <c r="I20" s="43">
        <f t="shared" si="4"/>
        <v>88.1947512171951</v>
      </c>
      <c r="J20" s="43">
        <f t="shared" si="0"/>
        <v>2.952448238098941</v>
      </c>
    </row>
    <row r="21" spans="1:10" ht="42" customHeight="1">
      <c r="A21" s="41" t="s">
        <v>105</v>
      </c>
      <c r="B21" s="42" t="s">
        <v>106</v>
      </c>
      <c r="C21" s="55">
        <v>11344.9</v>
      </c>
      <c r="D21" s="55">
        <v>5672.5</v>
      </c>
      <c r="E21" s="55">
        <v>5459.1</v>
      </c>
      <c r="F21" s="43">
        <f t="shared" si="1"/>
        <v>5885.799999999999</v>
      </c>
      <c r="G21" s="43">
        <f t="shared" si="2"/>
        <v>213.39999999999964</v>
      </c>
      <c r="H21" s="43">
        <f t="shared" si="3"/>
        <v>48.119419298539434</v>
      </c>
      <c r="I21" s="43">
        <f t="shared" si="4"/>
        <v>96.23799030409873</v>
      </c>
      <c r="J21" s="43">
        <f t="shared" si="0"/>
        <v>0.8680743556705336</v>
      </c>
    </row>
    <row r="22" spans="1:10" ht="24" customHeight="1">
      <c r="A22" s="48" t="s">
        <v>196</v>
      </c>
      <c r="B22" s="49" t="s">
        <v>197</v>
      </c>
      <c r="C22" s="55">
        <v>3024.3</v>
      </c>
      <c r="D22" s="55">
        <v>1649.6</v>
      </c>
      <c r="E22" s="55">
        <v>1403</v>
      </c>
      <c r="F22" s="43">
        <f>C22-E22</f>
        <v>1621.3000000000002</v>
      </c>
      <c r="G22" s="43">
        <f>D22-E22</f>
        <v>246.5999999999999</v>
      </c>
      <c r="H22" s="43">
        <f>E22/C22*100</f>
        <v>46.39090037364018</v>
      </c>
      <c r="I22" s="43">
        <f>E22/D22*100</f>
        <v>85.05092143549952</v>
      </c>
      <c r="J22" s="43">
        <f t="shared" si="0"/>
        <v>0.22309690626765555</v>
      </c>
    </row>
    <row r="23" spans="1:10" ht="24" customHeight="1">
      <c r="A23" s="48" t="s">
        <v>198</v>
      </c>
      <c r="B23" s="49" t="s">
        <v>199</v>
      </c>
      <c r="C23" s="55">
        <v>8.8</v>
      </c>
      <c r="D23" s="55">
        <v>8.8</v>
      </c>
      <c r="E23" s="55">
        <v>7.6</v>
      </c>
      <c r="F23" s="43">
        <f>C23-E23</f>
        <v>1.200000000000001</v>
      </c>
      <c r="G23" s="43">
        <f>D23-E23</f>
        <v>1.200000000000001</v>
      </c>
      <c r="H23" s="43">
        <f>E23/C23*100</f>
        <v>86.36363636363636</v>
      </c>
      <c r="I23" s="43">
        <f>E23/D23*100</f>
        <v>86.36363636363636</v>
      </c>
      <c r="J23" s="43">
        <f t="shared" si="0"/>
        <v>0.0012085078315282839</v>
      </c>
    </row>
    <row r="24" spans="1:10" ht="42" customHeight="1">
      <c r="A24" s="48" t="s">
        <v>200</v>
      </c>
      <c r="B24" s="49" t="s">
        <v>201</v>
      </c>
      <c r="C24" s="55">
        <v>34</v>
      </c>
      <c r="D24" s="55">
        <v>34</v>
      </c>
      <c r="E24" s="55">
        <v>4.6</v>
      </c>
      <c r="F24" s="43">
        <f>C24-E24</f>
        <v>29.4</v>
      </c>
      <c r="G24" s="43">
        <f>D24-E24</f>
        <v>29.4</v>
      </c>
      <c r="H24" s="43">
        <f>E24/C24*100</f>
        <v>13.529411764705882</v>
      </c>
      <c r="I24" s="43">
        <f>E24/D24*100</f>
        <v>13.529411764705882</v>
      </c>
      <c r="J24" s="43">
        <f t="shared" si="0"/>
        <v>0.0007314652664513297</v>
      </c>
    </row>
    <row r="25" spans="1:10" ht="44.25" customHeight="1">
      <c r="A25" s="48" t="s">
        <v>202</v>
      </c>
      <c r="B25" s="49" t="s">
        <v>203</v>
      </c>
      <c r="C25" s="55">
        <v>182.6</v>
      </c>
      <c r="D25" s="55">
        <v>182.6</v>
      </c>
      <c r="E25" s="55">
        <v>173.4</v>
      </c>
      <c r="F25" s="43">
        <f>C25-E25</f>
        <v>9.199999999999989</v>
      </c>
      <c r="G25" s="43">
        <f>D25-E25</f>
        <v>9.199999999999989</v>
      </c>
      <c r="H25" s="43">
        <f>E25/C25*100</f>
        <v>94.96166484118292</v>
      </c>
      <c r="I25" s="43">
        <f>E25/D25*100</f>
        <v>94.96166484118292</v>
      </c>
      <c r="J25" s="43">
        <f t="shared" si="0"/>
        <v>0.02757306026144795</v>
      </c>
    </row>
    <row r="26" spans="1:10" ht="12.75" customHeight="1">
      <c r="A26" s="48" t="s">
        <v>204</v>
      </c>
      <c r="B26" s="49" t="s">
        <v>205</v>
      </c>
      <c r="C26" s="55">
        <v>13551.6</v>
      </c>
      <c r="D26" s="55">
        <v>12239</v>
      </c>
      <c r="E26" s="55">
        <v>8245.5</v>
      </c>
      <c r="F26" s="43">
        <f>C26-E26</f>
        <v>5306.1</v>
      </c>
      <c r="G26" s="43">
        <f>D26-E26</f>
        <v>3993.5</v>
      </c>
      <c r="H26" s="43">
        <f>E26/C26*100</f>
        <v>60.84521384928717</v>
      </c>
      <c r="I26" s="43">
        <f>E26/D26*100</f>
        <v>67.37070022060627</v>
      </c>
      <c r="J26" s="43">
        <f t="shared" si="0"/>
        <v>1.3111514901140087</v>
      </c>
    </row>
    <row r="27" spans="1:10" ht="12.75" customHeight="1">
      <c r="A27" s="41" t="s">
        <v>107</v>
      </c>
      <c r="B27" s="42" t="s">
        <v>108</v>
      </c>
      <c r="C27" s="55">
        <v>141090.5</v>
      </c>
      <c r="D27" s="55">
        <v>14939.1</v>
      </c>
      <c r="E27" s="55">
        <v>8168.8</v>
      </c>
      <c r="F27" s="43">
        <f t="shared" si="1"/>
        <v>132921.7</v>
      </c>
      <c r="G27" s="43">
        <f t="shared" si="2"/>
        <v>6770.3</v>
      </c>
      <c r="H27" s="43">
        <f t="shared" si="3"/>
        <v>5.789759055358086</v>
      </c>
      <c r="I27" s="43">
        <f t="shared" si="4"/>
        <v>54.68067018762844</v>
      </c>
      <c r="J27" s="43">
        <f t="shared" si="0"/>
        <v>1.2989551018668744</v>
      </c>
    </row>
    <row r="28" spans="1:10" ht="24.75" customHeight="1">
      <c r="A28" s="41" t="s">
        <v>109</v>
      </c>
      <c r="B28" s="42" t="s">
        <v>110</v>
      </c>
      <c r="C28" s="55">
        <v>51409.8</v>
      </c>
      <c r="D28" s="55">
        <v>28118.8</v>
      </c>
      <c r="E28" s="55">
        <v>21646.4</v>
      </c>
      <c r="F28" s="43">
        <f t="shared" si="1"/>
        <v>29763.4</v>
      </c>
      <c r="G28" s="43">
        <f t="shared" si="2"/>
        <v>6472.399999999998</v>
      </c>
      <c r="H28" s="43">
        <f t="shared" si="3"/>
        <v>42.10559076285067</v>
      </c>
      <c r="I28" s="43">
        <f t="shared" si="4"/>
        <v>76.98194802054142</v>
      </c>
      <c r="J28" s="43">
        <f t="shared" si="0"/>
        <v>3.442084726893927</v>
      </c>
    </row>
    <row r="29" spans="1:10" ht="25.5" customHeight="1">
      <c r="A29" s="44" t="s">
        <v>0</v>
      </c>
      <c r="B29" s="45"/>
      <c r="C29" s="56">
        <v>1378204.9</v>
      </c>
      <c r="D29" s="56">
        <v>728795.2</v>
      </c>
      <c r="E29" s="56">
        <v>628874.7</v>
      </c>
      <c r="F29" s="46">
        <f t="shared" si="1"/>
        <v>749330.2</v>
      </c>
      <c r="G29" s="46">
        <f t="shared" si="2"/>
        <v>99920.5</v>
      </c>
      <c r="H29" s="46">
        <f t="shared" si="3"/>
        <v>45.62998578803486</v>
      </c>
      <c r="I29" s="46">
        <f t="shared" si="4"/>
        <v>86.28963253325487</v>
      </c>
      <c r="J29" s="46">
        <f t="shared" si="0"/>
        <v>100</v>
      </c>
    </row>
  </sheetData>
  <sheetProtection/>
  <mergeCells count="9">
    <mergeCell ref="A3:J3"/>
    <mergeCell ref="F5:G5"/>
    <mergeCell ref="H5:I5"/>
    <mergeCell ref="C5:C6"/>
    <mergeCell ref="D5:D6"/>
    <mergeCell ref="E5:E6"/>
    <mergeCell ref="J5:J6"/>
    <mergeCell ref="B5:B6"/>
    <mergeCell ref="A5:A6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H6" sqref="H6"/>
    </sheetView>
  </sheetViews>
  <sheetFormatPr defaultColWidth="9.140625" defaultRowHeight="12.75" customHeight="1"/>
  <cols>
    <col min="1" max="1" width="24.140625" style="16" customWidth="1"/>
    <col min="2" max="2" width="11.57421875" style="52" customWidth="1"/>
    <col min="3" max="3" width="9.00390625" style="52" customWidth="1"/>
    <col min="4" max="4" width="9.8515625" style="53" customWidth="1"/>
    <col min="5" max="5" width="10.8515625" style="52" customWidth="1"/>
    <col min="6" max="6" width="10.28125" style="16" customWidth="1"/>
    <col min="7" max="7" width="11.28125" style="16" customWidth="1"/>
    <col min="8" max="8" width="10.28125" style="16" customWidth="1"/>
    <col min="9" max="9" width="9.00390625" style="16" customWidth="1"/>
    <col min="10" max="16384" width="9.140625" style="16" customWidth="1"/>
  </cols>
  <sheetData>
    <row r="1" spans="1:9" ht="12.75">
      <c r="A1" s="19"/>
      <c r="B1" s="50"/>
      <c r="C1" s="50"/>
      <c r="D1" s="50"/>
      <c r="E1" s="50"/>
      <c r="F1" s="37"/>
      <c r="G1" s="37"/>
      <c r="H1" s="37"/>
      <c r="I1" s="51" t="s">
        <v>111</v>
      </c>
    </row>
    <row r="2" spans="1:9" ht="52.5" customHeight="1">
      <c r="A2" s="95" t="s">
        <v>213</v>
      </c>
      <c r="B2" s="95"/>
      <c r="C2" s="95"/>
      <c r="D2" s="95"/>
      <c r="E2" s="95"/>
      <c r="F2" s="95"/>
      <c r="G2" s="95"/>
      <c r="H2" s="95"/>
      <c r="I2" s="95"/>
    </row>
    <row r="3" spans="1:9" ht="12.75">
      <c r="A3" s="19"/>
      <c r="B3" s="50"/>
      <c r="C3" s="50"/>
      <c r="D3" s="50"/>
      <c r="E3" s="50"/>
      <c r="F3" s="37"/>
      <c r="G3" s="37"/>
      <c r="H3" s="37"/>
      <c r="I3" s="51" t="s">
        <v>132</v>
      </c>
    </row>
    <row r="4" spans="1:9" ht="21" customHeight="1">
      <c r="A4" s="93" t="s">
        <v>133</v>
      </c>
      <c r="B4" s="84" t="s">
        <v>191</v>
      </c>
      <c r="C4" s="84" t="s">
        <v>209</v>
      </c>
      <c r="D4" s="84" t="s">
        <v>78</v>
      </c>
      <c r="E4" s="78" t="s">
        <v>72</v>
      </c>
      <c r="F4" s="79"/>
      <c r="G4" s="79" t="s">
        <v>73</v>
      </c>
      <c r="H4" s="79"/>
      <c r="I4" s="91" t="s">
        <v>71</v>
      </c>
    </row>
    <row r="5" spans="1:9" ht="30" customHeight="1">
      <c r="A5" s="94"/>
      <c r="B5" s="84"/>
      <c r="C5" s="84"/>
      <c r="D5" s="84"/>
      <c r="E5" s="28" t="s">
        <v>69</v>
      </c>
      <c r="F5" s="28" t="s">
        <v>210</v>
      </c>
      <c r="G5" s="28" t="s">
        <v>70</v>
      </c>
      <c r="H5" s="28" t="s">
        <v>211</v>
      </c>
      <c r="I5" s="92"/>
    </row>
    <row r="6" spans="1:9" ht="18" customHeight="1">
      <c r="A6" s="42" t="s">
        <v>115</v>
      </c>
      <c r="B6" s="55">
        <v>155477.3</v>
      </c>
      <c r="C6" s="55">
        <v>88076.1</v>
      </c>
      <c r="D6" s="55">
        <v>83885</v>
      </c>
      <c r="E6" s="43">
        <f>B6-D6</f>
        <v>71592.29999999999</v>
      </c>
      <c r="F6" s="43">
        <f>C6-D6</f>
        <v>4191.100000000006</v>
      </c>
      <c r="G6" s="43">
        <f>D6/B6*100</f>
        <v>53.9532137488881</v>
      </c>
      <c r="H6" s="43">
        <f>D6/C6*100</f>
        <v>95.2415013834627</v>
      </c>
      <c r="I6" s="43">
        <f aca="true" t="shared" si="0" ref="I6:I42">D6/$D$42*100</f>
        <v>13.338905190493433</v>
      </c>
    </row>
    <row r="7" spans="1:9" ht="23.25" customHeight="1">
      <c r="A7" s="42" t="s">
        <v>112</v>
      </c>
      <c r="B7" s="55">
        <v>233236.7</v>
      </c>
      <c r="C7" s="55">
        <v>53476.7</v>
      </c>
      <c r="D7" s="55">
        <v>38400.3</v>
      </c>
      <c r="E7" s="43">
        <f aca="true" t="shared" si="1" ref="E7:E42">B7-D7</f>
        <v>194836.40000000002</v>
      </c>
      <c r="F7" s="43">
        <f aca="true" t="shared" si="2" ref="F7:F42">C7-D7</f>
        <v>15076.399999999994</v>
      </c>
      <c r="G7" s="43">
        <f aca="true" t="shared" si="3" ref="G7:G42">D7/B7*100</f>
        <v>16.464089913808593</v>
      </c>
      <c r="H7" s="43">
        <f aca="true" t="shared" si="4" ref="H7:H42">D7/C7*100</f>
        <v>71.80753487032672</v>
      </c>
      <c r="I7" s="43">
        <f t="shared" si="0"/>
        <v>6.106192537241522</v>
      </c>
    </row>
    <row r="8" spans="1:9" ht="18" customHeight="1">
      <c r="A8" s="42" t="s">
        <v>119</v>
      </c>
      <c r="B8" s="55">
        <v>27872</v>
      </c>
      <c r="C8" s="55">
        <v>15204.6</v>
      </c>
      <c r="D8" s="55">
        <v>13957.6</v>
      </c>
      <c r="E8" s="43">
        <f t="shared" si="1"/>
        <v>13914.4</v>
      </c>
      <c r="F8" s="43">
        <f t="shared" si="2"/>
        <v>1247</v>
      </c>
      <c r="G8" s="43">
        <f t="shared" si="3"/>
        <v>50.07749712973594</v>
      </c>
      <c r="H8" s="43">
        <f t="shared" si="4"/>
        <v>91.7985346539863</v>
      </c>
      <c r="I8" s="43">
        <f t="shared" si="0"/>
        <v>2.2194564354393655</v>
      </c>
    </row>
    <row r="9" spans="1:9" ht="18" customHeight="1">
      <c r="A9" s="42" t="s">
        <v>122</v>
      </c>
      <c r="B9" s="55">
        <v>39948.9</v>
      </c>
      <c r="C9" s="55">
        <v>20036.2</v>
      </c>
      <c r="D9" s="55">
        <v>17156.1</v>
      </c>
      <c r="E9" s="43">
        <f t="shared" si="1"/>
        <v>22792.800000000003</v>
      </c>
      <c r="F9" s="43">
        <f t="shared" si="2"/>
        <v>2880.100000000002</v>
      </c>
      <c r="G9" s="43">
        <f t="shared" si="3"/>
        <v>42.94511238106681</v>
      </c>
      <c r="H9" s="43">
        <f t="shared" si="4"/>
        <v>85.6255178127589</v>
      </c>
      <c r="I9" s="43">
        <f t="shared" si="0"/>
        <v>2.7280633169055775</v>
      </c>
    </row>
    <row r="10" spans="1:9" ht="18" customHeight="1">
      <c r="A10" s="42" t="s">
        <v>124</v>
      </c>
      <c r="B10" s="55">
        <v>25472.9</v>
      </c>
      <c r="C10" s="55">
        <v>13779.2</v>
      </c>
      <c r="D10" s="55">
        <v>10991.1</v>
      </c>
      <c r="E10" s="43">
        <f t="shared" si="1"/>
        <v>14481.800000000001</v>
      </c>
      <c r="F10" s="43">
        <f t="shared" si="2"/>
        <v>2788.1000000000004</v>
      </c>
      <c r="G10" s="43">
        <f t="shared" si="3"/>
        <v>43.14820848823652</v>
      </c>
      <c r="H10" s="43">
        <f t="shared" si="4"/>
        <v>79.76587900603809</v>
      </c>
      <c r="I10" s="43">
        <f t="shared" si="0"/>
        <v>1.747740845672437</v>
      </c>
    </row>
    <row r="11" spans="1:9" ht="18" customHeight="1">
      <c r="A11" s="42" t="s">
        <v>173</v>
      </c>
      <c r="B11" s="55">
        <v>22804.5</v>
      </c>
      <c r="C11" s="55">
        <v>11677.7</v>
      </c>
      <c r="D11" s="55">
        <v>10436.3</v>
      </c>
      <c r="E11" s="43">
        <f t="shared" si="1"/>
        <v>12368.2</v>
      </c>
      <c r="F11" s="43">
        <f t="shared" si="2"/>
        <v>1241.4000000000015</v>
      </c>
      <c r="G11" s="43">
        <f t="shared" si="3"/>
        <v>45.76421320353439</v>
      </c>
      <c r="H11" s="43">
        <f t="shared" si="4"/>
        <v>89.36948200416177</v>
      </c>
      <c r="I11" s="43">
        <f t="shared" si="0"/>
        <v>1.659519773970872</v>
      </c>
    </row>
    <row r="12" spans="1:9" ht="18" customHeight="1">
      <c r="A12" s="42" t="s">
        <v>126</v>
      </c>
      <c r="B12" s="55">
        <v>20705.8</v>
      </c>
      <c r="C12" s="55">
        <v>12038.5</v>
      </c>
      <c r="D12" s="55">
        <v>8257.6</v>
      </c>
      <c r="E12" s="43">
        <f t="shared" si="1"/>
        <v>12448.199999999999</v>
      </c>
      <c r="F12" s="43">
        <f t="shared" si="2"/>
        <v>3780.8999999999996</v>
      </c>
      <c r="G12" s="43">
        <f t="shared" si="3"/>
        <v>39.880613161529624</v>
      </c>
      <c r="H12" s="43">
        <f t="shared" si="4"/>
        <v>68.59326328030902</v>
      </c>
      <c r="I12" s="43">
        <f t="shared" si="0"/>
        <v>1.3130755617931522</v>
      </c>
    </row>
    <row r="13" spans="1:9" ht="18" customHeight="1">
      <c r="A13" s="42" t="s">
        <v>127</v>
      </c>
      <c r="B13" s="55">
        <v>22111</v>
      </c>
      <c r="C13" s="55">
        <v>10814.3</v>
      </c>
      <c r="D13" s="55">
        <v>10289.5</v>
      </c>
      <c r="E13" s="43">
        <f t="shared" si="1"/>
        <v>11821.5</v>
      </c>
      <c r="F13" s="43">
        <f t="shared" si="2"/>
        <v>524.7999999999993</v>
      </c>
      <c r="G13" s="43">
        <f t="shared" si="3"/>
        <v>46.53566098322102</v>
      </c>
      <c r="H13" s="43">
        <f t="shared" si="4"/>
        <v>95.14716625209215</v>
      </c>
      <c r="I13" s="43">
        <f t="shared" si="0"/>
        <v>1.6361764911197734</v>
      </c>
    </row>
    <row r="14" spans="1:9" ht="23.25" customHeight="1">
      <c r="A14" s="42" t="s">
        <v>161</v>
      </c>
      <c r="B14" s="55">
        <v>7986.4</v>
      </c>
      <c r="C14" s="55">
        <v>7986.4</v>
      </c>
      <c r="D14" s="55">
        <v>7965.8</v>
      </c>
      <c r="E14" s="43">
        <f t="shared" si="1"/>
        <v>20.599999999999454</v>
      </c>
      <c r="F14" s="43">
        <f t="shared" si="2"/>
        <v>20.599999999999454</v>
      </c>
      <c r="G14" s="43">
        <f t="shared" si="3"/>
        <v>99.74206150455775</v>
      </c>
      <c r="H14" s="43">
        <f t="shared" si="4"/>
        <v>99.74206150455775</v>
      </c>
      <c r="I14" s="43">
        <f t="shared" si="0"/>
        <v>1.2666752216300006</v>
      </c>
    </row>
    <row r="15" spans="1:9" ht="18" customHeight="1">
      <c r="A15" s="42" t="s">
        <v>148</v>
      </c>
      <c r="B15" s="55">
        <v>7954.1</v>
      </c>
      <c r="C15" s="55">
        <v>7954.1</v>
      </c>
      <c r="D15" s="55">
        <v>7954.1</v>
      </c>
      <c r="E15" s="43">
        <f t="shared" si="1"/>
        <v>0</v>
      </c>
      <c r="F15" s="43">
        <f t="shared" si="2"/>
        <v>0</v>
      </c>
      <c r="G15" s="43">
        <f t="shared" si="3"/>
        <v>100</v>
      </c>
      <c r="H15" s="43">
        <f t="shared" si="4"/>
        <v>100</v>
      </c>
      <c r="I15" s="43">
        <f t="shared" si="0"/>
        <v>1.2648147556262004</v>
      </c>
    </row>
    <row r="16" spans="1:9" ht="18" customHeight="1">
      <c r="A16" s="42" t="s">
        <v>118</v>
      </c>
      <c r="B16" s="55">
        <v>17607.7</v>
      </c>
      <c r="C16" s="55">
        <v>9733.4</v>
      </c>
      <c r="D16" s="55">
        <v>8423.7</v>
      </c>
      <c r="E16" s="43">
        <f t="shared" si="1"/>
        <v>9184</v>
      </c>
      <c r="F16" s="43">
        <f t="shared" si="2"/>
        <v>1309.699999999999</v>
      </c>
      <c r="G16" s="43">
        <f t="shared" si="3"/>
        <v>47.84100138007803</v>
      </c>
      <c r="H16" s="43">
        <f t="shared" si="4"/>
        <v>86.54427024472436</v>
      </c>
      <c r="I16" s="43">
        <f t="shared" si="0"/>
        <v>1.3394878184795798</v>
      </c>
    </row>
    <row r="17" spans="1:9" ht="18" customHeight="1">
      <c r="A17" s="42" t="s">
        <v>120</v>
      </c>
      <c r="B17" s="55">
        <v>27874.3</v>
      </c>
      <c r="C17" s="55">
        <v>15037.5</v>
      </c>
      <c r="D17" s="55">
        <v>13614.2</v>
      </c>
      <c r="E17" s="43">
        <f t="shared" si="1"/>
        <v>14260.099999999999</v>
      </c>
      <c r="F17" s="43">
        <f t="shared" si="2"/>
        <v>1423.2999999999993</v>
      </c>
      <c r="G17" s="43">
        <f t="shared" si="3"/>
        <v>48.841405882838316</v>
      </c>
      <c r="H17" s="43">
        <f t="shared" si="4"/>
        <v>90.53499584372403</v>
      </c>
      <c r="I17" s="43">
        <f t="shared" si="0"/>
        <v>2.1648509631568897</v>
      </c>
    </row>
    <row r="18" spans="1:9" ht="18" customHeight="1">
      <c r="A18" s="42" t="s">
        <v>123</v>
      </c>
      <c r="B18" s="55">
        <v>26312.5</v>
      </c>
      <c r="C18" s="55">
        <v>13407.1</v>
      </c>
      <c r="D18" s="55">
        <v>12693</v>
      </c>
      <c r="E18" s="43">
        <f t="shared" si="1"/>
        <v>13619.5</v>
      </c>
      <c r="F18" s="43">
        <f t="shared" si="2"/>
        <v>714.1000000000004</v>
      </c>
      <c r="G18" s="43">
        <f t="shared" si="3"/>
        <v>48.23942992874109</v>
      </c>
      <c r="H18" s="43">
        <f t="shared" si="4"/>
        <v>94.6737176570623</v>
      </c>
      <c r="I18" s="43">
        <f t="shared" si="0"/>
        <v>2.018367092840593</v>
      </c>
    </row>
    <row r="19" spans="1:9" ht="18" customHeight="1">
      <c r="A19" s="42" t="s">
        <v>116</v>
      </c>
      <c r="B19" s="55">
        <v>12386</v>
      </c>
      <c r="C19" s="55">
        <v>6250</v>
      </c>
      <c r="D19" s="55">
        <v>5346.2</v>
      </c>
      <c r="E19" s="43">
        <f t="shared" si="1"/>
        <v>7039.8</v>
      </c>
      <c r="F19" s="43">
        <f t="shared" si="2"/>
        <v>903.8000000000002</v>
      </c>
      <c r="G19" s="43">
        <f t="shared" si="3"/>
        <v>43.16324882932343</v>
      </c>
      <c r="H19" s="43">
        <f t="shared" si="4"/>
        <v>85.5392</v>
      </c>
      <c r="I19" s="43">
        <f t="shared" si="0"/>
        <v>0.8501216538048041</v>
      </c>
    </row>
    <row r="20" spans="1:9" ht="18" customHeight="1">
      <c r="A20" s="42" t="s">
        <v>179</v>
      </c>
      <c r="B20" s="55">
        <v>23284.7</v>
      </c>
      <c r="C20" s="55">
        <v>12069.7</v>
      </c>
      <c r="D20" s="55">
        <v>11372.2</v>
      </c>
      <c r="E20" s="43">
        <f t="shared" si="1"/>
        <v>11912.5</v>
      </c>
      <c r="F20" s="43">
        <f t="shared" si="2"/>
        <v>697.5</v>
      </c>
      <c r="G20" s="43">
        <f t="shared" si="3"/>
        <v>48.83979608927751</v>
      </c>
      <c r="H20" s="43">
        <f t="shared" si="4"/>
        <v>94.2210659751278</v>
      </c>
      <c r="I20" s="43">
        <f t="shared" si="0"/>
        <v>1.808341152856046</v>
      </c>
    </row>
    <row r="21" spans="1:9" ht="18" customHeight="1">
      <c r="A21" s="42" t="s">
        <v>125</v>
      </c>
      <c r="B21" s="55">
        <v>8508.1</v>
      </c>
      <c r="C21" s="55">
        <v>4237.5</v>
      </c>
      <c r="D21" s="55">
        <v>3923.2</v>
      </c>
      <c r="E21" s="43">
        <f t="shared" si="1"/>
        <v>4584.900000000001</v>
      </c>
      <c r="F21" s="43">
        <f t="shared" si="2"/>
        <v>314.3000000000002</v>
      </c>
      <c r="G21" s="43">
        <f t="shared" si="3"/>
        <v>46.111352710946036</v>
      </c>
      <c r="H21" s="43">
        <f t="shared" si="4"/>
        <v>92.58289085545722</v>
      </c>
      <c r="I21" s="43">
        <f t="shared" si="0"/>
        <v>0.6238444637699688</v>
      </c>
    </row>
    <row r="22" spans="1:9" ht="18" customHeight="1">
      <c r="A22" s="42" t="s">
        <v>117</v>
      </c>
      <c r="B22" s="55">
        <v>10077.6</v>
      </c>
      <c r="C22" s="55">
        <v>5670.3</v>
      </c>
      <c r="D22" s="55">
        <v>4458</v>
      </c>
      <c r="E22" s="43">
        <f t="shared" si="1"/>
        <v>5619.6</v>
      </c>
      <c r="F22" s="43">
        <f t="shared" si="2"/>
        <v>1212.3000000000002</v>
      </c>
      <c r="G22" s="43">
        <f t="shared" si="3"/>
        <v>44.23672302929268</v>
      </c>
      <c r="H22" s="43">
        <f t="shared" si="4"/>
        <v>78.62017882651712</v>
      </c>
      <c r="I22" s="43">
        <f t="shared" si="0"/>
        <v>0.7088852517043539</v>
      </c>
    </row>
    <row r="23" spans="1:9" ht="18" customHeight="1">
      <c r="A23" s="42" t="s">
        <v>178</v>
      </c>
      <c r="B23" s="55">
        <v>4100.5</v>
      </c>
      <c r="C23" s="55">
        <v>2145.1</v>
      </c>
      <c r="D23" s="55">
        <v>1842.2</v>
      </c>
      <c r="E23" s="43">
        <f t="shared" si="1"/>
        <v>2258.3</v>
      </c>
      <c r="F23" s="43">
        <f t="shared" si="2"/>
        <v>302.89999999999986</v>
      </c>
      <c r="G23" s="43">
        <f t="shared" si="3"/>
        <v>44.92622850871845</v>
      </c>
      <c r="H23" s="43">
        <f t="shared" si="4"/>
        <v>85.87944617966528</v>
      </c>
      <c r="I23" s="43">
        <f t="shared" si="0"/>
        <v>0.29293593779492166</v>
      </c>
    </row>
    <row r="24" spans="1:9" ht="18" customHeight="1">
      <c r="A24" s="42" t="s">
        <v>121</v>
      </c>
      <c r="B24" s="55">
        <v>27358</v>
      </c>
      <c r="C24" s="55">
        <v>13640.5</v>
      </c>
      <c r="D24" s="55">
        <v>12549</v>
      </c>
      <c r="E24" s="43">
        <f t="shared" si="1"/>
        <v>14809</v>
      </c>
      <c r="F24" s="43">
        <f t="shared" si="2"/>
        <v>1091.5</v>
      </c>
      <c r="G24" s="43">
        <f t="shared" si="3"/>
        <v>45.86958110973025</v>
      </c>
      <c r="H24" s="43">
        <f t="shared" si="4"/>
        <v>91.99809391151351</v>
      </c>
      <c r="I24" s="43">
        <f t="shared" si="0"/>
        <v>1.9954690497168994</v>
      </c>
    </row>
    <row r="25" spans="1:9" ht="18" customHeight="1">
      <c r="A25" s="42" t="s">
        <v>128</v>
      </c>
      <c r="B25" s="55">
        <v>16027.3</v>
      </c>
      <c r="C25" s="55">
        <v>8572.9</v>
      </c>
      <c r="D25" s="55">
        <v>7399.8</v>
      </c>
      <c r="E25" s="43">
        <f t="shared" si="1"/>
        <v>8627.5</v>
      </c>
      <c r="F25" s="43">
        <f t="shared" si="2"/>
        <v>1173.0999999999995</v>
      </c>
      <c r="G25" s="43">
        <f t="shared" si="3"/>
        <v>46.169972484448415</v>
      </c>
      <c r="H25" s="43">
        <f t="shared" si="4"/>
        <v>86.31618238868994</v>
      </c>
      <c r="I25" s="43">
        <f t="shared" si="0"/>
        <v>1.176673191018815</v>
      </c>
    </row>
    <row r="26" spans="1:9" ht="18" customHeight="1">
      <c r="A26" s="42" t="s">
        <v>165</v>
      </c>
      <c r="B26" s="55">
        <v>16566.8</v>
      </c>
      <c r="C26" s="55">
        <v>9057.9</v>
      </c>
      <c r="D26" s="55">
        <v>6073.3</v>
      </c>
      <c r="E26" s="43">
        <f t="shared" si="1"/>
        <v>10493.5</v>
      </c>
      <c r="F26" s="43">
        <f t="shared" si="2"/>
        <v>2984.5999999999995</v>
      </c>
      <c r="G26" s="43">
        <f t="shared" si="3"/>
        <v>36.659463505323906</v>
      </c>
      <c r="H26" s="43">
        <f t="shared" si="4"/>
        <v>67.04975767010013</v>
      </c>
      <c r="I26" s="43">
        <f t="shared" si="0"/>
        <v>0.9657408701606218</v>
      </c>
    </row>
    <row r="27" spans="1:9" ht="18" customHeight="1">
      <c r="A27" s="42" t="s">
        <v>129</v>
      </c>
      <c r="B27" s="55">
        <v>23477.8</v>
      </c>
      <c r="C27" s="55">
        <v>13626.8</v>
      </c>
      <c r="D27" s="55">
        <v>12658.6</v>
      </c>
      <c r="E27" s="43">
        <f t="shared" si="1"/>
        <v>10819.199999999999</v>
      </c>
      <c r="F27" s="43">
        <f t="shared" si="2"/>
        <v>968.1999999999989</v>
      </c>
      <c r="G27" s="43">
        <f t="shared" si="3"/>
        <v>53.91731763623508</v>
      </c>
      <c r="H27" s="43">
        <f t="shared" si="4"/>
        <v>92.89488361170635</v>
      </c>
      <c r="I27" s="43">
        <f t="shared" si="0"/>
        <v>2.0128970047610437</v>
      </c>
    </row>
    <row r="28" spans="1:9" ht="23.25" customHeight="1">
      <c r="A28" s="42" t="s">
        <v>166</v>
      </c>
      <c r="B28" s="55">
        <v>6835.2</v>
      </c>
      <c r="C28" s="55">
        <v>4636.2</v>
      </c>
      <c r="D28" s="55">
        <v>2833.8</v>
      </c>
      <c r="E28" s="43">
        <f t="shared" si="1"/>
        <v>4001.3999999999996</v>
      </c>
      <c r="F28" s="43">
        <f t="shared" si="2"/>
        <v>1802.3999999999996</v>
      </c>
      <c r="G28" s="43">
        <f t="shared" si="3"/>
        <v>41.45891853932584</v>
      </c>
      <c r="H28" s="43">
        <f t="shared" si="4"/>
        <v>61.12333376472111</v>
      </c>
      <c r="I28" s="43">
        <f t="shared" si="0"/>
        <v>0.450614406971691</v>
      </c>
    </row>
    <row r="29" spans="1:9" ht="18" customHeight="1">
      <c r="A29" s="42" t="s">
        <v>167</v>
      </c>
      <c r="B29" s="55">
        <v>19708.9</v>
      </c>
      <c r="C29" s="55">
        <v>10571.5</v>
      </c>
      <c r="D29" s="55">
        <v>9240.7</v>
      </c>
      <c r="E29" s="43">
        <f t="shared" si="1"/>
        <v>10468.2</v>
      </c>
      <c r="F29" s="43">
        <f t="shared" si="2"/>
        <v>1330.7999999999993</v>
      </c>
      <c r="G29" s="43">
        <f t="shared" si="3"/>
        <v>46.88592463303381</v>
      </c>
      <c r="H29" s="43">
        <f t="shared" si="4"/>
        <v>87.41143640921347</v>
      </c>
      <c r="I29" s="43">
        <f t="shared" si="0"/>
        <v>1.46940241036887</v>
      </c>
    </row>
    <row r="30" spans="1:9" ht="23.25" customHeight="1">
      <c r="A30" s="42" t="s">
        <v>168</v>
      </c>
      <c r="B30" s="55">
        <v>23008.4</v>
      </c>
      <c r="C30" s="55">
        <v>12968.4</v>
      </c>
      <c r="D30" s="55">
        <v>12177.8</v>
      </c>
      <c r="E30" s="43">
        <f t="shared" si="1"/>
        <v>10830.600000000002</v>
      </c>
      <c r="F30" s="43">
        <f t="shared" si="2"/>
        <v>790.6000000000004</v>
      </c>
      <c r="G30" s="43">
        <f t="shared" si="3"/>
        <v>52.92762643208566</v>
      </c>
      <c r="H30" s="43">
        <f t="shared" si="4"/>
        <v>93.90364270071868</v>
      </c>
      <c r="I30" s="43">
        <f t="shared" si="0"/>
        <v>1.936442982998044</v>
      </c>
    </row>
    <row r="31" spans="1:9" ht="18" customHeight="1">
      <c r="A31" s="42" t="s">
        <v>169</v>
      </c>
      <c r="B31" s="55">
        <v>8032.7</v>
      </c>
      <c r="C31" s="55">
        <v>4936.5</v>
      </c>
      <c r="D31" s="55">
        <v>4245.2</v>
      </c>
      <c r="E31" s="43">
        <f t="shared" si="1"/>
        <v>3787.5</v>
      </c>
      <c r="F31" s="43">
        <f t="shared" si="2"/>
        <v>691.3000000000002</v>
      </c>
      <c r="G31" s="43">
        <f t="shared" si="3"/>
        <v>52.84897979508758</v>
      </c>
      <c r="H31" s="43">
        <f t="shared" si="4"/>
        <v>85.99615111921402</v>
      </c>
      <c r="I31" s="43">
        <f t="shared" si="0"/>
        <v>0.6750470324215619</v>
      </c>
    </row>
    <row r="32" spans="1:9" ht="18" customHeight="1">
      <c r="A32" s="42" t="s">
        <v>170</v>
      </c>
      <c r="B32" s="55">
        <v>7759.9</v>
      </c>
      <c r="C32" s="55">
        <v>4343.3</v>
      </c>
      <c r="D32" s="55">
        <v>4154.2</v>
      </c>
      <c r="E32" s="43">
        <f t="shared" si="1"/>
        <v>3605.7</v>
      </c>
      <c r="F32" s="43">
        <f t="shared" si="2"/>
        <v>189.10000000000036</v>
      </c>
      <c r="G32" s="43">
        <f t="shared" si="3"/>
        <v>53.53419502828645</v>
      </c>
      <c r="H32" s="43">
        <f t="shared" si="4"/>
        <v>95.64616766053462</v>
      </c>
      <c r="I32" s="43">
        <f t="shared" si="0"/>
        <v>0.6605767412808943</v>
      </c>
    </row>
    <row r="33" spans="1:9" ht="18" customHeight="1">
      <c r="A33" s="42" t="s">
        <v>171</v>
      </c>
      <c r="B33" s="55">
        <v>6386.4</v>
      </c>
      <c r="C33" s="55">
        <v>3159.3</v>
      </c>
      <c r="D33" s="55">
        <v>3056.4</v>
      </c>
      <c r="E33" s="43">
        <f t="shared" si="1"/>
        <v>3329.9999999999995</v>
      </c>
      <c r="F33" s="43">
        <f t="shared" si="2"/>
        <v>102.90000000000009</v>
      </c>
      <c r="G33" s="43">
        <f t="shared" si="3"/>
        <v>47.857948139797074</v>
      </c>
      <c r="H33" s="43">
        <f t="shared" si="4"/>
        <v>96.74294938752254</v>
      </c>
      <c r="I33" s="43">
        <f t="shared" si="0"/>
        <v>0.4860109653004009</v>
      </c>
    </row>
    <row r="34" spans="1:9" ht="18" customHeight="1">
      <c r="A34" s="42" t="s">
        <v>147</v>
      </c>
      <c r="B34" s="55">
        <v>20620.8</v>
      </c>
      <c r="C34" s="55">
        <v>10053.1</v>
      </c>
      <c r="D34" s="55">
        <v>8325.7</v>
      </c>
      <c r="E34" s="43">
        <f t="shared" si="1"/>
        <v>12295.099999999999</v>
      </c>
      <c r="F34" s="43">
        <f t="shared" si="2"/>
        <v>1727.3999999999996</v>
      </c>
      <c r="G34" s="43">
        <f t="shared" si="3"/>
        <v>40.37525217256363</v>
      </c>
      <c r="H34" s="43">
        <f t="shared" si="4"/>
        <v>82.81724045319353</v>
      </c>
      <c r="I34" s="43">
        <f t="shared" si="0"/>
        <v>1.3239044280203993</v>
      </c>
    </row>
    <row r="35" spans="1:9" ht="18" customHeight="1">
      <c r="A35" s="42" t="s">
        <v>113</v>
      </c>
      <c r="B35" s="55">
        <v>346642</v>
      </c>
      <c r="C35" s="55">
        <v>197628.5</v>
      </c>
      <c r="D35" s="55">
        <v>187922</v>
      </c>
      <c r="E35" s="43">
        <f t="shared" si="1"/>
        <v>158720</v>
      </c>
      <c r="F35" s="43">
        <f t="shared" si="2"/>
        <v>9706.5</v>
      </c>
      <c r="G35" s="43">
        <f t="shared" si="3"/>
        <v>54.21212663208729</v>
      </c>
      <c r="H35" s="43">
        <f t="shared" si="4"/>
        <v>95.08851203141248</v>
      </c>
      <c r="I35" s="43">
        <f t="shared" si="0"/>
        <v>29.882264304797125</v>
      </c>
    </row>
    <row r="36" spans="1:9" ht="18" customHeight="1">
      <c r="A36" s="42" t="s">
        <v>114</v>
      </c>
      <c r="B36" s="55">
        <v>102123.1</v>
      </c>
      <c r="C36" s="55">
        <v>94608.8</v>
      </c>
      <c r="D36" s="55">
        <v>61022.8</v>
      </c>
      <c r="E36" s="43">
        <f t="shared" si="1"/>
        <v>41100.3</v>
      </c>
      <c r="F36" s="43">
        <f t="shared" si="2"/>
        <v>33586</v>
      </c>
      <c r="G36" s="43">
        <f t="shared" si="3"/>
        <v>59.75415944091004</v>
      </c>
      <c r="H36" s="43">
        <f t="shared" si="4"/>
        <v>64.50013106603191</v>
      </c>
      <c r="I36" s="43">
        <f t="shared" si="0"/>
        <v>9.703491013392654</v>
      </c>
    </row>
    <row r="37" spans="1:9" ht="18" customHeight="1">
      <c r="A37" s="42" t="s">
        <v>177</v>
      </c>
      <c r="B37" s="55">
        <v>4663.7</v>
      </c>
      <c r="C37" s="55">
        <v>2836.2</v>
      </c>
      <c r="D37" s="55">
        <v>1548.4</v>
      </c>
      <c r="E37" s="43">
        <f t="shared" si="1"/>
        <v>3115.2999999999997</v>
      </c>
      <c r="F37" s="43">
        <f t="shared" si="2"/>
        <v>1287.7999999999997</v>
      </c>
      <c r="G37" s="43">
        <f t="shared" si="3"/>
        <v>33.201106417651225</v>
      </c>
      <c r="H37" s="43">
        <f t="shared" si="4"/>
        <v>54.59417530498555</v>
      </c>
      <c r="I37" s="43">
        <f t="shared" si="0"/>
        <v>0.24621756925505195</v>
      </c>
    </row>
    <row r="38" spans="1:9" ht="18" customHeight="1">
      <c r="A38" s="42" t="s">
        <v>176</v>
      </c>
      <c r="B38" s="55">
        <v>15202.4</v>
      </c>
      <c r="C38" s="55">
        <v>7783.8</v>
      </c>
      <c r="D38" s="55">
        <v>7235.6</v>
      </c>
      <c r="E38" s="43">
        <f t="shared" si="1"/>
        <v>7966.799999999999</v>
      </c>
      <c r="F38" s="43">
        <f t="shared" si="2"/>
        <v>548.1999999999998</v>
      </c>
      <c r="G38" s="43">
        <f t="shared" si="3"/>
        <v>47.595116560543076</v>
      </c>
      <c r="H38" s="43">
        <f t="shared" si="4"/>
        <v>92.9571674503456</v>
      </c>
      <c r="I38" s="43">
        <f t="shared" si="0"/>
        <v>1.1505630612902698</v>
      </c>
    </row>
    <row r="39" spans="1:9" ht="18" customHeight="1">
      <c r="A39" s="42" t="s">
        <v>175</v>
      </c>
      <c r="B39" s="55">
        <v>18033.1</v>
      </c>
      <c r="C39" s="55">
        <v>8769.3</v>
      </c>
      <c r="D39" s="55">
        <v>7568.9</v>
      </c>
      <c r="E39" s="43">
        <f t="shared" si="1"/>
        <v>10464.199999999999</v>
      </c>
      <c r="F39" s="43">
        <f t="shared" si="2"/>
        <v>1200.3999999999996</v>
      </c>
      <c r="G39" s="43">
        <f t="shared" si="3"/>
        <v>41.972262117994134</v>
      </c>
      <c r="H39" s="43">
        <f t="shared" si="4"/>
        <v>86.31133613857435</v>
      </c>
      <c r="I39" s="43">
        <f t="shared" si="0"/>
        <v>1.2035624902703193</v>
      </c>
    </row>
    <row r="40" spans="1:9" ht="18" customHeight="1">
      <c r="A40" s="42" t="s">
        <v>174</v>
      </c>
      <c r="B40" s="55">
        <v>2201.1</v>
      </c>
      <c r="C40" s="55">
        <v>1113.9</v>
      </c>
      <c r="D40" s="55">
        <v>882.7</v>
      </c>
      <c r="E40" s="43">
        <f t="shared" si="1"/>
        <v>1318.3999999999999</v>
      </c>
      <c r="F40" s="43">
        <f t="shared" si="2"/>
        <v>231.20000000000005</v>
      </c>
      <c r="G40" s="43">
        <f t="shared" si="3"/>
        <v>40.102675934759894</v>
      </c>
      <c r="H40" s="43">
        <f t="shared" si="4"/>
        <v>79.24409731573749</v>
      </c>
      <c r="I40" s="43">
        <f t="shared" si="0"/>
        <v>0.1403618240644758</v>
      </c>
    </row>
    <row r="41" spans="1:9" ht="18" customHeight="1">
      <c r="A41" s="42" t="s">
        <v>172</v>
      </c>
      <c r="B41" s="55">
        <v>19836.6</v>
      </c>
      <c r="C41" s="55">
        <v>10894</v>
      </c>
      <c r="D41" s="55">
        <v>9013.9</v>
      </c>
      <c r="E41" s="43">
        <f t="shared" si="1"/>
        <v>10822.699999999999</v>
      </c>
      <c r="F41" s="43">
        <f t="shared" si="2"/>
        <v>1880.1000000000004</v>
      </c>
      <c r="G41" s="43">
        <f t="shared" si="3"/>
        <v>45.440750935140095</v>
      </c>
      <c r="H41" s="43">
        <f t="shared" si="4"/>
        <v>82.74187626216265</v>
      </c>
      <c r="I41" s="43">
        <f t="shared" si="0"/>
        <v>1.4333379924490524</v>
      </c>
    </row>
    <row r="42" spans="1:9" ht="18" customHeight="1">
      <c r="A42" s="45"/>
      <c r="B42" s="56">
        <v>1378204.9</v>
      </c>
      <c r="C42" s="56">
        <v>728795.2</v>
      </c>
      <c r="D42" s="56">
        <v>628874.7</v>
      </c>
      <c r="E42" s="46">
        <f t="shared" si="1"/>
        <v>749330.2</v>
      </c>
      <c r="F42" s="46">
        <f t="shared" si="2"/>
        <v>99920.5</v>
      </c>
      <c r="G42" s="46">
        <f t="shared" si="3"/>
        <v>45.62998578803486</v>
      </c>
      <c r="H42" s="46">
        <f t="shared" si="4"/>
        <v>86.28963253325487</v>
      </c>
      <c r="I42" s="46">
        <f t="shared" si="0"/>
        <v>100</v>
      </c>
    </row>
    <row r="43" ht="18" customHeight="1"/>
    <row r="44" ht="18" customHeight="1"/>
  </sheetData>
  <sheetProtection/>
  <mergeCells count="8">
    <mergeCell ref="I4:I5"/>
    <mergeCell ref="A4:A5"/>
    <mergeCell ref="A2:I2"/>
    <mergeCell ref="E4:F4"/>
    <mergeCell ref="G4:H4"/>
    <mergeCell ref="B4:B5"/>
    <mergeCell ref="C4:C5"/>
    <mergeCell ref="D4:D5"/>
  </mergeCells>
  <printOptions/>
  <pageMargins left="0.5118110236220472" right="0" top="0.5905511811023623" bottom="0" header="0" footer="0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C8" sqref="C8:C9"/>
    </sheetView>
  </sheetViews>
  <sheetFormatPr defaultColWidth="8.8515625" defaultRowHeight="12.75"/>
  <cols>
    <col min="1" max="1" width="26.421875" style="16" customWidth="1"/>
    <col min="2" max="2" width="10.00390625" style="16" customWidth="1"/>
    <col min="3" max="3" width="8.8515625" style="16" customWidth="1"/>
    <col min="4" max="4" width="8.8515625" style="19" customWidth="1"/>
    <col min="5" max="5" width="10.8515625" style="16" customWidth="1"/>
    <col min="6" max="6" width="8.7109375" style="16" customWidth="1"/>
    <col min="7" max="7" width="11.421875" style="16" customWidth="1"/>
    <col min="8" max="9" width="8.7109375" style="16" customWidth="1"/>
    <col min="10" max="16384" width="8.8515625" style="16" customWidth="1"/>
  </cols>
  <sheetData>
    <row r="1" spans="4:9" s="10" customFormat="1" ht="12.75">
      <c r="D1" s="11"/>
      <c r="I1" s="12" t="s">
        <v>130</v>
      </c>
    </row>
    <row r="2" spans="1:7" s="10" customFormat="1" ht="12.75">
      <c r="A2" s="13"/>
      <c r="B2" s="13"/>
      <c r="C2" s="13"/>
      <c r="D2" s="14"/>
      <c r="E2" s="13"/>
      <c r="F2" s="13"/>
      <c r="G2" s="13"/>
    </row>
    <row r="3" spans="1:9" s="10" customFormat="1" ht="22.5" customHeight="1">
      <c r="A3" s="13"/>
      <c r="B3" s="13"/>
      <c r="C3" s="13"/>
      <c r="D3" s="14"/>
      <c r="E3" s="13"/>
      <c r="F3" s="13"/>
      <c r="G3" s="13"/>
      <c r="I3" s="12"/>
    </row>
    <row r="4" spans="1:9" s="10" customFormat="1" ht="48" customHeight="1">
      <c r="A4" s="96" t="s">
        <v>214</v>
      </c>
      <c r="B4" s="96"/>
      <c r="C4" s="96"/>
      <c r="D4" s="96"/>
      <c r="E4" s="96"/>
      <c r="F4" s="96"/>
      <c r="G4" s="96"/>
      <c r="H4" s="96"/>
      <c r="I4" s="96"/>
    </row>
    <row r="5" spans="4:9" s="10" customFormat="1" ht="21" customHeight="1">
      <c r="D5" s="11"/>
      <c r="I5" s="15"/>
    </row>
    <row r="6" spans="1:9" ht="21" customHeight="1">
      <c r="A6" s="97" t="s">
        <v>131</v>
      </c>
      <c r="B6" s="84" t="s">
        <v>191</v>
      </c>
      <c r="C6" s="84" t="s">
        <v>209</v>
      </c>
      <c r="D6" s="84" t="s">
        <v>78</v>
      </c>
      <c r="E6" s="78" t="s">
        <v>72</v>
      </c>
      <c r="F6" s="79"/>
      <c r="G6" s="79" t="s">
        <v>73</v>
      </c>
      <c r="H6" s="79"/>
      <c r="I6" s="91" t="s">
        <v>71</v>
      </c>
    </row>
    <row r="7" spans="1:9" ht="46.5" customHeight="1">
      <c r="A7" s="98"/>
      <c r="B7" s="84"/>
      <c r="C7" s="84"/>
      <c r="D7" s="84"/>
      <c r="E7" s="28" t="s">
        <v>69</v>
      </c>
      <c r="F7" s="28" t="s">
        <v>210</v>
      </c>
      <c r="G7" s="28" t="s">
        <v>70</v>
      </c>
      <c r="H7" s="28" t="s">
        <v>211</v>
      </c>
      <c r="I7" s="92"/>
    </row>
    <row r="8" spans="1:9" ht="73.5" customHeight="1">
      <c r="A8" s="17" t="s">
        <v>184</v>
      </c>
      <c r="B8" s="54">
        <v>102281.2</v>
      </c>
      <c r="C8" s="54">
        <v>94766.9</v>
      </c>
      <c r="D8" s="54">
        <v>61266.1</v>
      </c>
      <c r="E8" s="8">
        <f>B8-D8</f>
        <v>41015.1</v>
      </c>
      <c r="F8" s="8">
        <f>C8-D8</f>
        <v>33500.799999999996</v>
      </c>
      <c r="G8" s="8">
        <f>D8/B8*100</f>
        <v>59.899668756330584</v>
      </c>
      <c r="H8" s="8">
        <f>D8/C8*100</f>
        <v>64.64926044853215</v>
      </c>
      <c r="I8" s="8">
        <f>D8/$D$15*100</f>
        <v>11.35906612038818</v>
      </c>
    </row>
    <row r="9" spans="1:9" ht="75" customHeight="1">
      <c r="A9" s="17" t="s">
        <v>185</v>
      </c>
      <c r="B9" s="54">
        <v>22490.2</v>
      </c>
      <c r="C9" s="54">
        <v>12544</v>
      </c>
      <c r="D9" s="54">
        <v>10408.1</v>
      </c>
      <c r="E9" s="8">
        <f aca="true" t="shared" si="0" ref="E9:E15">B9-D9</f>
        <v>12082.1</v>
      </c>
      <c r="F9" s="8">
        <f aca="true" t="shared" si="1" ref="F9:F15">C9-D9</f>
        <v>2135.8999999999996</v>
      </c>
      <c r="G9" s="8">
        <f aca="true" t="shared" si="2" ref="G9:G15">D9/B9*100</f>
        <v>46.278379027309676</v>
      </c>
      <c r="H9" s="8">
        <f aca="true" t="shared" si="3" ref="H9:H15">D9/C9*100</f>
        <v>82.97273596938776</v>
      </c>
      <c r="I9" s="8">
        <f aca="true" t="shared" si="4" ref="I9:I15">D9/$D$15*100</f>
        <v>1.9297180020861817</v>
      </c>
    </row>
    <row r="10" spans="1:9" ht="75" customHeight="1">
      <c r="A10" s="17" t="s">
        <v>186</v>
      </c>
      <c r="B10" s="54">
        <v>7126.1</v>
      </c>
      <c r="C10" s="54">
        <v>1731.5</v>
      </c>
      <c r="D10" s="54">
        <v>1002.1</v>
      </c>
      <c r="E10" s="8">
        <f t="shared" si="0"/>
        <v>6124</v>
      </c>
      <c r="F10" s="8">
        <f t="shared" si="1"/>
        <v>729.4</v>
      </c>
      <c r="G10" s="8">
        <f t="shared" si="2"/>
        <v>14.062390367802866</v>
      </c>
      <c r="H10" s="8">
        <f t="shared" si="3"/>
        <v>57.87467513716431</v>
      </c>
      <c r="I10" s="8">
        <f t="shared" si="4"/>
        <v>0.18579475695761596</v>
      </c>
    </row>
    <row r="11" spans="1:9" ht="80.25" customHeight="1">
      <c r="A11" s="17" t="s">
        <v>187</v>
      </c>
      <c r="B11" s="54">
        <v>772035.7</v>
      </c>
      <c r="C11" s="54">
        <v>422902.5</v>
      </c>
      <c r="D11" s="54">
        <v>386205.2</v>
      </c>
      <c r="E11" s="8">
        <f t="shared" si="0"/>
        <v>385830.49999999994</v>
      </c>
      <c r="F11" s="8">
        <f t="shared" si="1"/>
        <v>36697.29999999999</v>
      </c>
      <c r="G11" s="8">
        <f t="shared" si="2"/>
        <v>50.02426701252287</v>
      </c>
      <c r="H11" s="8">
        <f t="shared" si="3"/>
        <v>91.32251523696361</v>
      </c>
      <c r="I11" s="8">
        <f t="shared" si="4"/>
        <v>71.604531753086</v>
      </c>
    </row>
    <row r="12" spans="1:9" ht="71.25" customHeight="1">
      <c r="A12" s="17" t="s">
        <v>188</v>
      </c>
      <c r="B12" s="54">
        <v>58.9</v>
      </c>
      <c r="C12" s="54">
        <v>29.4</v>
      </c>
      <c r="D12" s="54">
        <v>29.4</v>
      </c>
      <c r="E12" s="8">
        <f t="shared" si="0"/>
        <v>29.5</v>
      </c>
      <c r="F12" s="8">
        <f t="shared" si="1"/>
        <v>0</v>
      </c>
      <c r="G12" s="8">
        <f t="shared" si="2"/>
        <v>49.9151103565365</v>
      </c>
      <c r="H12" s="8">
        <f t="shared" si="3"/>
        <v>100</v>
      </c>
      <c r="I12" s="8">
        <f t="shared" si="4"/>
        <v>0.005450918924811804</v>
      </c>
    </row>
    <row r="13" spans="1:9" ht="72" customHeight="1">
      <c r="A13" s="17" t="s">
        <v>189</v>
      </c>
      <c r="B13" s="54">
        <v>148049</v>
      </c>
      <c r="C13" s="54">
        <v>81033.8</v>
      </c>
      <c r="D13" s="54">
        <v>77055.9</v>
      </c>
      <c r="E13" s="8">
        <f t="shared" si="0"/>
        <v>70993.1</v>
      </c>
      <c r="F13" s="8">
        <f t="shared" si="1"/>
        <v>3977.9000000000087</v>
      </c>
      <c r="G13" s="8">
        <f t="shared" si="2"/>
        <v>52.04756533309918</v>
      </c>
      <c r="H13" s="8">
        <f t="shared" si="3"/>
        <v>95.09106076723539</v>
      </c>
      <c r="I13" s="8">
        <f t="shared" si="4"/>
        <v>14.28658039382333</v>
      </c>
    </row>
    <row r="14" spans="1:9" ht="80.25" customHeight="1">
      <c r="A14" s="17" t="s">
        <v>190</v>
      </c>
      <c r="B14" s="54">
        <v>128044</v>
      </c>
      <c r="C14" s="54">
        <v>4280.5</v>
      </c>
      <c r="D14" s="54">
        <v>3391.9</v>
      </c>
      <c r="E14" s="8">
        <f t="shared" si="0"/>
        <v>124652.1</v>
      </c>
      <c r="F14" s="8">
        <f t="shared" si="1"/>
        <v>888.5999999999999</v>
      </c>
      <c r="G14" s="8">
        <f t="shared" si="2"/>
        <v>2.6490112773734027</v>
      </c>
      <c r="H14" s="8">
        <f t="shared" si="3"/>
        <v>79.24074290386636</v>
      </c>
      <c r="I14" s="8">
        <f t="shared" si="4"/>
        <v>0.6288765952744613</v>
      </c>
    </row>
    <row r="15" spans="1:9" ht="33" customHeight="1">
      <c r="A15" s="18" t="s">
        <v>142</v>
      </c>
      <c r="B15" s="56">
        <v>1180085</v>
      </c>
      <c r="C15" s="56">
        <v>617288.6</v>
      </c>
      <c r="D15" s="56">
        <v>539358.6</v>
      </c>
      <c r="E15" s="9">
        <f t="shared" si="0"/>
        <v>640726.4</v>
      </c>
      <c r="F15" s="9">
        <f t="shared" si="1"/>
        <v>77930</v>
      </c>
      <c r="G15" s="9">
        <f t="shared" si="2"/>
        <v>45.70506361829868</v>
      </c>
      <c r="H15" s="9">
        <f t="shared" si="3"/>
        <v>87.37543508822291</v>
      </c>
      <c r="I15" s="9">
        <f t="shared" si="4"/>
        <v>100</v>
      </c>
    </row>
    <row r="16" ht="17.25" customHeight="1"/>
  </sheetData>
  <sheetProtection/>
  <mergeCells count="8">
    <mergeCell ref="A4:I4"/>
    <mergeCell ref="E6:F6"/>
    <mergeCell ref="G6:H6"/>
    <mergeCell ref="B6:B7"/>
    <mergeCell ref="C6:C7"/>
    <mergeCell ref="D6:D7"/>
    <mergeCell ref="I6:I7"/>
    <mergeCell ref="A6:A7"/>
  </mergeCells>
  <printOptions/>
  <pageMargins left="0.3937007874015748" right="0" top="0.5905511811023623" bottom="0.1968503937007874" header="0" footer="0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3">
      <selection activeCell="J32" sqref="J32"/>
    </sheetView>
  </sheetViews>
  <sheetFormatPr defaultColWidth="8.8515625" defaultRowHeight="12.75"/>
  <cols>
    <col min="1" max="1" width="30.7109375" style="3" customWidth="1"/>
    <col min="2" max="2" width="10.00390625" style="4" customWidth="1"/>
    <col min="3" max="3" width="8.00390625" style="4" customWidth="1"/>
    <col min="4" max="4" width="10.00390625" style="4" customWidth="1"/>
    <col min="5" max="5" width="8.00390625" style="4" customWidth="1"/>
    <col min="6" max="6" width="9.8515625" style="4" customWidth="1"/>
    <col min="7" max="7" width="10.28125" style="4" customWidth="1"/>
    <col min="8" max="8" width="11.28125" style="3" customWidth="1"/>
    <col min="9" max="16384" width="8.8515625" style="3" customWidth="1"/>
  </cols>
  <sheetData>
    <row r="1" spans="1:7" ht="15">
      <c r="A1" s="62"/>
      <c r="B1" s="63"/>
      <c r="C1" s="63"/>
      <c r="D1" s="63"/>
      <c r="E1" s="63"/>
      <c r="F1" s="63"/>
      <c r="G1" s="64" t="s">
        <v>134</v>
      </c>
    </row>
    <row r="2" spans="1:7" ht="26.25" customHeight="1">
      <c r="A2" s="62"/>
      <c r="B2" s="63"/>
      <c r="C2" s="63"/>
      <c r="D2" s="63"/>
      <c r="E2" s="63"/>
      <c r="F2" s="63"/>
      <c r="G2" s="63"/>
    </row>
    <row r="3" spans="1:7" ht="15">
      <c r="A3" s="62"/>
      <c r="B3" s="63"/>
      <c r="C3" s="63"/>
      <c r="D3" s="63"/>
      <c r="E3" s="63"/>
      <c r="F3" s="63"/>
      <c r="G3" s="63"/>
    </row>
    <row r="4" spans="1:7" s="5" customFormat="1" ht="18" customHeight="1">
      <c r="A4" s="99" t="s">
        <v>135</v>
      </c>
      <c r="B4" s="99"/>
      <c r="C4" s="99"/>
      <c r="D4" s="99"/>
      <c r="E4" s="99"/>
      <c r="F4" s="99"/>
      <c r="G4" s="99"/>
    </row>
    <row r="5" spans="1:7" ht="30" customHeight="1">
      <c r="A5" s="99" t="s">
        <v>215</v>
      </c>
      <c r="B5" s="99"/>
      <c r="C5" s="99"/>
      <c r="D5" s="99"/>
      <c r="E5" s="99"/>
      <c r="F5" s="99"/>
      <c r="G5" s="99"/>
    </row>
    <row r="6" spans="1:7" ht="9.75" customHeight="1">
      <c r="A6" s="62"/>
      <c r="B6" s="62"/>
      <c r="C6" s="62"/>
      <c r="D6" s="62"/>
      <c r="E6" s="62"/>
      <c r="F6" s="62"/>
      <c r="G6" s="62"/>
    </row>
    <row r="7" spans="1:7" ht="33" customHeight="1">
      <c r="A7" s="102" t="s">
        <v>136</v>
      </c>
      <c r="B7" s="100" t="s">
        <v>217</v>
      </c>
      <c r="C7" s="101"/>
      <c r="D7" s="100" t="s">
        <v>218</v>
      </c>
      <c r="E7" s="101"/>
      <c r="F7" s="103" t="s">
        <v>145</v>
      </c>
      <c r="G7" s="103"/>
    </row>
    <row r="8" spans="1:7" ht="42" customHeight="1">
      <c r="A8" s="102"/>
      <c r="B8" s="65" t="s">
        <v>137</v>
      </c>
      <c r="C8" s="65" t="s">
        <v>138</v>
      </c>
      <c r="D8" s="66" t="s">
        <v>137</v>
      </c>
      <c r="E8" s="66" t="s">
        <v>138</v>
      </c>
      <c r="F8" s="67" t="s">
        <v>149</v>
      </c>
      <c r="G8" s="67" t="s">
        <v>150</v>
      </c>
    </row>
    <row r="9" spans="1:7" s="70" customFormat="1" ht="9" customHeight="1">
      <c r="A9" s="68">
        <v>1</v>
      </c>
      <c r="B9" s="68">
        <v>4</v>
      </c>
      <c r="C9" s="68">
        <v>5</v>
      </c>
      <c r="D9" s="69">
        <v>4</v>
      </c>
      <c r="E9" s="69">
        <v>5</v>
      </c>
      <c r="F9" s="69" t="s">
        <v>146</v>
      </c>
      <c r="G9" s="69">
        <v>7</v>
      </c>
    </row>
    <row r="10" spans="1:7" ht="12.75" customHeight="1">
      <c r="A10" s="58" t="s">
        <v>139</v>
      </c>
      <c r="B10" s="59">
        <v>34</v>
      </c>
      <c r="C10" s="59">
        <f>B10/$B$13*100</f>
        <v>1.666911800755013</v>
      </c>
      <c r="D10" s="60">
        <v>34.9</v>
      </c>
      <c r="E10" s="60">
        <f>D10/$D$13*100</f>
        <v>1.3027248973497572</v>
      </c>
      <c r="F10" s="60">
        <f>D10-B10</f>
        <v>0.8999999999999986</v>
      </c>
      <c r="G10" s="61">
        <f>F10/B10*100</f>
        <v>2.6470588235294077</v>
      </c>
    </row>
    <row r="11" spans="1:7" ht="16.5">
      <c r="A11" s="58" t="s">
        <v>140</v>
      </c>
      <c r="B11" s="59">
        <v>194.6</v>
      </c>
      <c r="C11" s="59">
        <f>B11/$B$13*100</f>
        <v>9.540618718438987</v>
      </c>
      <c r="D11" s="60">
        <v>1663.4</v>
      </c>
      <c r="E11" s="60">
        <f>D11/$D$13*100</f>
        <v>62.09033221351251</v>
      </c>
      <c r="F11" s="60">
        <f>D11-B11</f>
        <v>1468.8000000000002</v>
      </c>
      <c r="G11" s="61">
        <f>F11/B11*100</f>
        <v>754.7790339157248</v>
      </c>
    </row>
    <row r="12" spans="1:7" ht="16.5">
      <c r="A12" s="58" t="s">
        <v>141</v>
      </c>
      <c r="B12" s="59">
        <v>1811.1</v>
      </c>
      <c r="C12" s="59">
        <f>B12/$B$13*100</f>
        <v>88.792469480806</v>
      </c>
      <c r="D12" s="60">
        <v>980.7</v>
      </c>
      <c r="E12" s="60">
        <f>D12/$D$13*100</f>
        <v>36.60694288913774</v>
      </c>
      <c r="F12" s="60">
        <f>D12-B12</f>
        <v>-830.3999999999999</v>
      </c>
      <c r="G12" s="61">
        <f>F12/B12*100</f>
        <v>-45.85058804041742</v>
      </c>
    </row>
    <row r="13" spans="1:7" ht="15">
      <c r="A13" s="71" t="s">
        <v>142</v>
      </c>
      <c r="B13" s="72">
        <f>B10+B11+B12</f>
        <v>2039.6999999999998</v>
      </c>
      <c r="C13" s="73">
        <f>SUM(C10:C12)</f>
        <v>100</v>
      </c>
      <c r="D13" s="72">
        <f>D10+D11+D12</f>
        <v>2679</v>
      </c>
      <c r="E13" s="73">
        <f>SUM(E10:E12)</f>
        <v>100</v>
      </c>
      <c r="F13" s="72">
        <f>D13-B13</f>
        <v>639.3000000000002</v>
      </c>
      <c r="G13" s="73">
        <f>F13/B13*100</f>
        <v>31.342844535961184</v>
      </c>
    </row>
    <row r="14" spans="1:6" ht="15">
      <c r="A14" s="4"/>
      <c r="B14" s="104"/>
      <c r="C14" s="104"/>
      <c r="F14" s="57"/>
    </row>
    <row r="15" ht="27" customHeight="1"/>
    <row r="16" spans="1:7" ht="29.25" customHeight="1">
      <c r="A16" s="99" t="s">
        <v>135</v>
      </c>
      <c r="B16" s="99"/>
      <c r="C16" s="99"/>
      <c r="D16" s="99"/>
      <c r="E16" s="99"/>
      <c r="F16" s="99"/>
      <c r="G16" s="99"/>
    </row>
    <row r="17" spans="1:7" ht="33.75" customHeight="1">
      <c r="A17" s="99" t="s">
        <v>216</v>
      </c>
      <c r="B17" s="99"/>
      <c r="C17" s="99"/>
      <c r="D17" s="99"/>
      <c r="E17" s="99"/>
      <c r="F17" s="99"/>
      <c r="G17" s="99"/>
    </row>
    <row r="18" spans="2:7" ht="11.25" customHeight="1">
      <c r="B18" s="3"/>
      <c r="C18" s="3"/>
      <c r="D18" s="3"/>
      <c r="E18" s="3"/>
      <c r="F18" s="3"/>
      <c r="G18" s="3"/>
    </row>
    <row r="19" spans="1:7" s="1" customFormat="1" ht="28.5" customHeight="1">
      <c r="A19" s="102" t="s">
        <v>180</v>
      </c>
      <c r="B19" s="100" t="s">
        <v>217</v>
      </c>
      <c r="C19" s="101"/>
      <c r="D19" s="100" t="s">
        <v>218</v>
      </c>
      <c r="E19" s="101"/>
      <c r="F19" s="100" t="s">
        <v>145</v>
      </c>
      <c r="G19" s="101"/>
    </row>
    <row r="20" spans="1:7" s="1" customFormat="1" ht="34.5" customHeight="1">
      <c r="A20" s="102"/>
      <c r="B20" s="65" t="s">
        <v>137</v>
      </c>
      <c r="C20" s="65" t="s">
        <v>138</v>
      </c>
      <c r="D20" s="65" t="s">
        <v>137</v>
      </c>
      <c r="E20" s="65" t="s">
        <v>138</v>
      </c>
      <c r="F20" s="65" t="s">
        <v>149</v>
      </c>
      <c r="G20" s="65" t="s">
        <v>150</v>
      </c>
    </row>
    <row r="21" spans="1:7" s="2" customFormat="1" ht="12.75">
      <c r="A21" s="68">
        <v>1</v>
      </c>
      <c r="B21" s="68">
        <v>4</v>
      </c>
      <c r="C21" s="68">
        <v>5</v>
      </c>
      <c r="D21" s="68">
        <v>4</v>
      </c>
      <c r="E21" s="68">
        <v>5</v>
      </c>
      <c r="F21" s="68" t="s">
        <v>146</v>
      </c>
      <c r="G21" s="68">
        <v>7</v>
      </c>
    </row>
    <row r="22" spans="1:7" s="1" customFormat="1" ht="18" customHeight="1">
      <c r="A22" s="77" t="s">
        <v>139</v>
      </c>
      <c r="B22" s="74">
        <f>SUM(B23:B25)</f>
        <v>34</v>
      </c>
      <c r="C22" s="74">
        <f aca="true" t="shared" si="0" ref="C22:C34">B22/$B$34*100</f>
        <v>1.666911800755013</v>
      </c>
      <c r="D22" s="74">
        <f>SUM(D23:D25)</f>
        <v>34.9</v>
      </c>
      <c r="E22" s="74">
        <f aca="true" t="shared" si="1" ref="E22:E34">D22/$D$34*100</f>
        <v>1.3027248973497572</v>
      </c>
      <c r="F22" s="74">
        <f>D22-B22</f>
        <v>0.8999999999999986</v>
      </c>
      <c r="G22" s="74">
        <f>F22/B22*100</f>
        <v>2.6470588235294077</v>
      </c>
    </row>
    <row r="23" spans="1:7" s="1" customFormat="1" ht="18" customHeight="1">
      <c r="A23" s="58" t="s">
        <v>143</v>
      </c>
      <c r="B23" s="75">
        <v>0</v>
      </c>
      <c r="C23" s="76">
        <f t="shared" si="0"/>
        <v>0</v>
      </c>
      <c r="D23" s="75">
        <v>0</v>
      </c>
      <c r="E23" s="76">
        <f t="shared" si="1"/>
        <v>0</v>
      </c>
      <c r="F23" s="76">
        <f aca="true" t="shared" si="2" ref="F23:F37">D23-B23</f>
        <v>0</v>
      </c>
      <c r="G23" s="105"/>
    </row>
    <row r="24" spans="1:7" s="1" customFormat="1" ht="18" customHeight="1">
      <c r="A24" s="58" t="s">
        <v>144</v>
      </c>
      <c r="B24" s="75">
        <v>16.7</v>
      </c>
      <c r="C24" s="76">
        <f t="shared" si="0"/>
        <v>0.818747855076727</v>
      </c>
      <c r="D24" s="75">
        <v>34.9</v>
      </c>
      <c r="E24" s="76">
        <f t="shared" si="1"/>
        <v>1.3027248973497572</v>
      </c>
      <c r="F24" s="76">
        <f t="shared" si="2"/>
        <v>18.2</v>
      </c>
      <c r="G24" s="76">
        <f aca="true" t="shared" si="3" ref="G23:G35">F24/B24*100</f>
        <v>108.9820359281437</v>
      </c>
    </row>
    <row r="25" spans="1:7" s="1" customFormat="1" ht="18" customHeight="1">
      <c r="A25" s="58" t="s">
        <v>181</v>
      </c>
      <c r="B25" s="75">
        <v>17.3</v>
      </c>
      <c r="C25" s="76">
        <f t="shared" si="0"/>
        <v>0.8481639456782861</v>
      </c>
      <c r="D25" s="75">
        <v>0</v>
      </c>
      <c r="E25" s="76">
        <f t="shared" si="1"/>
        <v>0</v>
      </c>
      <c r="F25" s="76">
        <f t="shared" si="2"/>
        <v>-17.3</v>
      </c>
      <c r="G25" s="76">
        <f t="shared" si="3"/>
        <v>-100</v>
      </c>
    </row>
    <row r="26" spans="1:7" s="1" customFormat="1" ht="18" customHeight="1">
      <c r="A26" s="77" t="s">
        <v>140</v>
      </c>
      <c r="B26" s="74">
        <f>SUM(B27:B29)</f>
        <v>194.6</v>
      </c>
      <c r="C26" s="74">
        <f t="shared" si="0"/>
        <v>9.540618718438987</v>
      </c>
      <c r="D26" s="74">
        <f>SUM(D27:D29)</f>
        <v>1663.4</v>
      </c>
      <c r="E26" s="74">
        <f t="shared" si="1"/>
        <v>62.09033221351251</v>
      </c>
      <c r="F26" s="74">
        <f t="shared" si="2"/>
        <v>1468.8000000000002</v>
      </c>
      <c r="G26" s="74">
        <f t="shared" si="3"/>
        <v>754.7790339157248</v>
      </c>
    </row>
    <row r="27" spans="1:7" s="1" customFormat="1" ht="18" customHeight="1">
      <c r="A27" s="58" t="s">
        <v>143</v>
      </c>
      <c r="B27" s="75">
        <v>0</v>
      </c>
      <c r="C27" s="76">
        <f t="shared" si="0"/>
        <v>0</v>
      </c>
      <c r="D27" s="75">
        <v>0</v>
      </c>
      <c r="E27" s="76">
        <f t="shared" si="1"/>
        <v>0</v>
      </c>
      <c r="F27" s="76">
        <f t="shared" si="2"/>
        <v>0</v>
      </c>
      <c r="G27" s="76"/>
    </row>
    <row r="28" spans="1:7" s="1" customFormat="1" ht="18" customHeight="1">
      <c r="A28" s="58" t="s">
        <v>144</v>
      </c>
      <c r="B28" s="75">
        <v>194.6</v>
      </c>
      <c r="C28" s="76">
        <f t="shared" si="0"/>
        <v>9.540618718438987</v>
      </c>
      <c r="D28" s="75">
        <v>1663.4</v>
      </c>
      <c r="E28" s="76">
        <f t="shared" si="1"/>
        <v>62.09033221351251</v>
      </c>
      <c r="F28" s="76">
        <f t="shared" si="2"/>
        <v>1468.8000000000002</v>
      </c>
      <c r="G28" s="76">
        <f t="shared" si="3"/>
        <v>754.7790339157248</v>
      </c>
    </row>
    <row r="29" spans="1:7" s="1" customFormat="1" ht="18" customHeight="1">
      <c r="A29" s="58" t="s">
        <v>181</v>
      </c>
      <c r="B29" s="75">
        <v>0</v>
      </c>
      <c r="C29" s="76">
        <f t="shared" si="0"/>
        <v>0</v>
      </c>
      <c r="D29" s="75">
        <v>0</v>
      </c>
      <c r="E29" s="76">
        <f t="shared" si="1"/>
        <v>0</v>
      </c>
      <c r="F29" s="76">
        <f t="shared" si="2"/>
        <v>0</v>
      </c>
      <c r="G29" s="76"/>
    </row>
    <row r="30" spans="1:7" s="1" customFormat="1" ht="18" customHeight="1">
      <c r="A30" s="77" t="s">
        <v>141</v>
      </c>
      <c r="B30" s="74">
        <f>SUM(B31:B33)</f>
        <v>1811.1</v>
      </c>
      <c r="C30" s="74">
        <f t="shared" si="0"/>
        <v>88.792469480806</v>
      </c>
      <c r="D30" s="74">
        <f>SUM(D31:D33)</f>
        <v>980.7</v>
      </c>
      <c r="E30" s="74">
        <f t="shared" si="1"/>
        <v>36.60694288913774</v>
      </c>
      <c r="F30" s="74">
        <f t="shared" si="2"/>
        <v>-830.3999999999999</v>
      </c>
      <c r="G30" s="74">
        <f t="shared" si="3"/>
        <v>-45.85058804041742</v>
      </c>
    </row>
    <row r="31" spans="1:7" s="1" customFormat="1" ht="18" customHeight="1">
      <c r="A31" s="58" t="s">
        <v>143</v>
      </c>
      <c r="B31" s="75">
        <v>34.4</v>
      </c>
      <c r="C31" s="76">
        <f t="shared" si="0"/>
        <v>1.6865225278227192</v>
      </c>
      <c r="D31" s="75">
        <v>0</v>
      </c>
      <c r="E31" s="76">
        <f t="shared" si="1"/>
        <v>0</v>
      </c>
      <c r="F31" s="76">
        <f t="shared" si="2"/>
        <v>-34.4</v>
      </c>
      <c r="G31" s="76">
        <f t="shared" si="3"/>
        <v>-100</v>
      </c>
    </row>
    <row r="32" spans="1:7" s="1" customFormat="1" ht="18" customHeight="1">
      <c r="A32" s="58" t="s">
        <v>144</v>
      </c>
      <c r="B32" s="75">
        <v>31.1</v>
      </c>
      <c r="C32" s="76">
        <f t="shared" si="0"/>
        <v>1.5247340295141445</v>
      </c>
      <c r="D32" s="75">
        <v>974.6</v>
      </c>
      <c r="E32" s="76">
        <f t="shared" si="1"/>
        <v>36.3792459873087</v>
      </c>
      <c r="F32" s="76">
        <f t="shared" si="2"/>
        <v>943.5</v>
      </c>
      <c r="G32" s="76">
        <f t="shared" si="3"/>
        <v>3033.7620578778133</v>
      </c>
    </row>
    <row r="33" spans="1:7" s="1" customFormat="1" ht="18" customHeight="1">
      <c r="A33" s="58" t="s">
        <v>181</v>
      </c>
      <c r="B33" s="75">
        <v>1745.6</v>
      </c>
      <c r="C33" s="76">
        <f t="shared" si="0"/>
        <v>85.58121292346914</v>
      </c>
      <c r="D33" s="75">
        <v>6.1</v>
      </c>
      <c r="E33" s="76">
        <f t="shared" si="1"/>
        <v>0.22769690182904068</v>
      </c>
      <c r="F33" s="76">
        <f t="shared" si="2"/>
        <v>-1739.5</v>
      </c>
      <c r="G33" s="76">
        <f t="shared" si="3"/>
        <v>-99.65054995417049</v>
      </c>
    </row>
    <row r="34" spans="1:7" s="1" customFormat="1" ht="18" customHeight="1">
      <c r="A34" s="77" t="s">
        <v>142</v>
      </c>
      <c r="B34" s="74">
        <f>SUM(B22,B26,B30)</f>
        <v>2039.6999999999998</v>
      </c>
      <c r="C34" s="74">
        <f t="shared" si="0"/>
        <v>100</v>
      </c>
      <c r="D34" s="74">
        <f>SUM(D22,D26,D30)</f>
        <v>2679</v>
      </c>
      <c r="E34" s="74">
        <f t="shared" si="1"/>
        <v>100</v>
      </c>
      <c r="F34" s="74">
        <f t="shared" si="2"/>
        <v>639.3000000000002</v>
      </c>
      <c r="G34" s="74">
        <f t="shared" si="3"/>
        <v>31.342844535961184</v>
      </c>
    </row>
    <row r="35" spans="1:7" s="1" customFormat="1" ht="18" customHeight="1">
      <c r="A35" s="58" t="s">
        <v>143</v>
      </c>
      <c r="B35" s="75">
        <f>SUM(B23,B27,B31)</f>
        <v>34.4</v>
      </c>
      <c r="C35" s="76">
        <f>SUM(C23,C27,C31)</f>
        <v>1.6865225278227192</v>
      </c>
      <c r="D35" s="75">
        <f>SUM(D23,D27,D31)</f>
        <v>0</v>
      </c>
      <c r="E35" s="76">
        <f>SUM(E23,E27,E31)</f>
        <v>0</v>
      </c>
      <c r="F35" s="76">
        <f>D35-B35</f>
        <v>-34.4</v>
      </c>
      <c r="G35" s="76">
        <f t="shared" si="3"/>
        <v>-100</v>
      </c>
    </row>
    <row r="36" spans="1:7" s="1" customFormat="1" ht="18" customHeight="1">
      <c r="A36" s="58" t="s">
        <v>144</v>
      </c>
      <c r="B36" s="75">
        <f>SUM(B24,B28,B32)</f>
        <v>242.39999999999998</v>
      </c>
      <c r="C36" s="76">
        <f>SUM(C24,C28,C32)</f>
        <v>11.884100603029859</v>
      </c>
      <c r="D36" s="75">
        <f>SUM(D24,D28,D32)</f>
        <v>2672.9</v>
      </c>
      <c r="E36" s="76">
        <f>SUM(E24,E28,E32)</f>
        <v>99.77230309817097</v>
      </c>
      <c r="F36" s="76">
        <f t="shared" si="2"/>
        <v>2430.5</v>
      </c>
      <c r="G36" s="76">
        <f>F36/B36*100</f>
        <v>1002.6815181518152</v>
      </c>
    </row>
    <row r="37" spans="1:7" s="1" customFormat="1" ht="18" customHeight="1">
      <c r="A37" s="58" t="s">
        <v>181</v>
      </c>
      <c r="B37" s="75">
        <f>SUM(B25,B29,B33)</f>
        <v>1762.8999999999999</v>
      </c>
      <c r="C37" s="76">
        <f>SUM(C25,C29,C33)</f>
        <v>86.42937686914742</v>
      </c>
      <c r="D37" s="75">
        <f>SUM(D25,D29,D33)</f>
        <v>6.1</v>
      </c>
      <c r="E37" s="76">
        <f>SUM(E25,E29,E33)</f>
        <v>0.22769690182904068</v>
      </c>
      <c r="F37" s="76">
        <f t="shared" si="2"/>
        <v>-1756.8</v>
      </c>
      <c r="G37" s="76">
        <f>F37/B37*100</f>
        <v>-99.65397923875433</v>
      </c>
    </row>
  </sheetData>
  <sheetProtection/>
  <mergeCells count="13">
    <mergeCell ref="B14:C14"/>
    <mergeCell ref="A16:G16"/>
    <mergeCell ref="A17:G17"/>
    <mergeCell ref="A19:A20"/>
    <mergeCell ref="B19:C19"/>
    <mergeCell ref="D19:E19"/>
    <mergeCell ref="F19:G19"/>
    <mergeCell ref="A4:G4"/>
    <mergeCell ref="A5:G5"/>
    <mergeCell ref="B7:C7"/>
    <mergeCell ref="D7:E7"/>
    <mergeCell ref="A7:A8"/>
    <mergeCell ref="F7:G7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Фаткуллина</cp:lastModifiedBy>
  <cp:lastPrinted>2018-05-08T09:28:56Z</cp:lastPrinted>
  <dcterms:created xsi:type="dcterms:W3CDTF">2002-03-11T10:22:12Z</dcterms:created>
  <dcterms:modified xsi:type="dcterms:W3CDTF">2018-08-30T06:11:13Z</dcterms:modified>
  <cp:category/>
  <cp:version/>
  <cp:contentType/>
  <cp:contentStatus/>
</cp:coreProperties>
</file>