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184" windowHeight="9816" activeTab="0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</sheets>
  <definedNames>
    <definedName name="_xlnm._FilterDatabase" localSheetId="1" hidden="1">'КОСГУ прил.3'!$A$6:$J$25</definedName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<sst xmlns="http://schemas.openxmlformats.org/spreadsheetml/2006/main" count="273" uniqueCount="214">
  <si>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</si>
  <si>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</si>
  <si>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</si>
  <si>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</si>
  <si>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</si>
  <si>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</si>
  <si>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</si>
  <si>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</si>
  <si>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</si>
  <si>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</si>
  <si>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</si>
  <si>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</si>
  <si>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</si>
  <si>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</si>
  <si>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</si>
  <si>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</si>
  <si>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</si>
  <si>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</si>
  <si>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</si>
  <si>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</si>
  <si>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</si>
  <si>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</si>
  <si>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</si>
  <si>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</si>
  <si>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</si>
  <si>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</si>
  <si>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</si>
  <si>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</si>
  <si>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</si>
  <si>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</si>
  <si>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</si>
  <si>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</si>
  <si>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</si>
  <si>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</si>
  <si>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</si>
  <si>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</si>
  <si>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</si>
  <si>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</si>
  <si>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</si>
  <si>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</si>
  <si>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</si>
  <si>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</si>
  <si>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</si>
  <si>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</si>
  <si>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</si>
  <si>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</si>
  <si>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</si>
  <si>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</si>
  <si>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</si>
  <si>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</si>
  <si>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</si>
  <si>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</si>
  <si>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</si>
  <si>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</si>
  <si>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</si>
  <si>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</si>
  <si>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</si>
  <si>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</si>
  <si>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</si>
  <si>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</si>
  <si>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</si>
  <si>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</si>
  <si>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</si>
  <si>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</si>
  <si>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</si>
  <si>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</si>
  <si>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</si>
  <si>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</si>
  <si>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</si>
  <si>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 годовых ассигнований, тыс.руб.</t>
  </si>
  <si>
    <t>к годовым ассигнованиям, %</t>
  </si>
  <si>
    <t>Структура расходов, %</t>
  </si>
  <si>
    <t>Остаток ассигнований</t>
  </si>
  <si>
    <t>Уровень исполнения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</si>
  <si>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</si>
  <si>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</si>
  <si>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</si>
  <si>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</si>
  <si>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Кассовый расход, тыс.руб.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</si>
  <si>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</si>
  <si>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</si>
  <si>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</si>
  <si>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</si>
  <si>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</si>
  <si>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</si>
  <si>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</si>
  <si>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</si>
  <si>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</si>
  <si>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</si>
  <si>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</si>
  <si>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</si>
  <si>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</si>
  <si>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</si>
  <si>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</si>
  <si>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</si>
  <si>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</si>
  <si>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</si>
  <si>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</si>
  <si>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</si>
  <si>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</si>
  <si>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</si>
  <si>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</si>
  <si>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</si>
  <si>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</si>
  <si>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</si>
  <si>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</si>
  <si>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</si>
  <si>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</si>
  <si>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</si>
  <si>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</si>
  <si>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</si>
  <si>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</si>
  <si>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</si>
  <si>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к пояснительной записке № 4</t>
  </si>
  <si>
    <t>Администрация Сланцевского муниципального района</t>
  </si>
  <si>
    <t>Комитет образования</t>
  </si>
  <si>
    <t>Комитет социальной защиты</t>
  </si>
  <si>
    <t>Комитет финансов</t>
  </si>
  <si>
    <t>МДОУ "Выскатский детский сад N9"</t>
  </si>
  <si>
    <t>МДОУ "Гостицкий сад N20"</t>
  </si>
  <si>
    <t>МДОУ "Сланцевский детский сад N1"</t>
  </si>
  <si>
    <t>МДОУ "Сланцевский сад N10"</t>
  </si>
  <si>
    <t>МДОУ "Сланцевский сад N11"</t>
  </si>
  <si>
    <t>МДОУ "Сланцевский сад N2"</t>
  </si>
  <si>
    <t>МДОУ "Сланцевский сад N22"</t>
  </si>
  <si>
    <t>МДОУ "Сланцевский сад N3"</t>
  </si>
  <si>
    <t>МДОУ "Сланцевский сад N5"</t>
  </si>
  <si>
    <t>МДОУ "Сланцевский сад N7"</t>
  </si>
  <si>
    <t>МДОУ "Старопольский сад N17"</t>
  </si>
  <si>
    <t>МОУ "Выскатская школа"</t>
  </si>
  <si>
    <t>МОУ "Загривская школа"</t>
  </si>
  <si>
    <t>МОУ "Новосельская школа"</t>
  </si>
  <si>
    <t>МОУ "Старопольская школа"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</si>
  <si>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</si>
  <si>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</si>
  <si>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</si>
  <si>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</si>
  <si>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Приложение к пояснительной записке  6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</si>
  <si>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</si>
  <si>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</si>
  <si>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</si>
  <si>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</si>
  <si>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</si>
  <si>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</si>
  <si>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</si>
  <si>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</si>
  <si>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соц.защиты</t>
  </si>
  <si>
    <t>Учреждения образования</t>
  </si>
  <si>
    <t xml:space="preserve">Динамика </t>
  </si>
  <si>
    <t>6=4-2</t>
  </si>
  <si>
    <t>МКУ "РВС"</t>
  </si>
  <si>
    <t>МУ "Мечта"</t>
  </si>
  <si>
    <t xml:space="preserve">Прирост, тыс.руб.    </t>
  </si>
  <si>
    <t>Темп прироста, %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</si>
  <si>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 на 2014-2016 годы"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</si>
  <si>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</si>
  <si>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</si>
  <si>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</si>
  <si>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</si>
  <si>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</si>
  <si>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</si>
  <si>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</si>
  <si>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</si>
  <si>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</si>
  <si>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</si>
  <si>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МУ "ЦСО граждан пожилого возраста и инвалидов "Надежда"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</si>
  <si>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в 2014-2018 годах"</t>
  </si>
  <si>
    <t>Муниципальная программа Сланцевского муниципального района "Развитие системы защиты прав потребителей в Сланцевском районе на 2014-2016 годы"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</si>
  <si>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 на 2014-2016 годы"</t>
  </si>
  <si>
    <t>Муниципальная программа Сланцевского муниципального района "Развитие агропромышленного комплекса Сланцевского муниципального района на 2014-2016 годы"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</si>
  <si>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 на 2014-2016 годы"</t>
  </si>
  <si>
    <t>Ассигнования 2016  год</t>
  </si>
  <si>
    <t>0105</t>
  </si>
  <si>
    <t>Судебная система</t>
  </si>
  <si>
    <t>0407</t>
  </si>
  <si>
    <t>Лесное хозяйство</t>
  </si>
  <si>
    <t>0410</t>
  </si>
  <si>
    <t>Связь и информатика</t>
  </si>
  <si>
    <t>МЕЖБЮДЖЕТНЫЕ ТРАНСФЕРТЫ ОБЩЕГО ХАРАКТЕРА БЮДЖЕТАМ БЮДЖЕТНОЙ СИСТЕМЫ РОССИЙСКОЙ ФЕДЕРАЦИИ</t>
  </si>
  <si>
    <t>224</t>
  </si>
  <si>
    <t>Арендная плата за пользование имуществом</t>
  </si>
  <si>
    <t>МОУ "Овсищенская начальная школа-детский сад"</t>
  </si>
  <si>
    <t>МОУ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</si>
  <si>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</si>
  <si>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</si>
  <si>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</si>
  <si>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</si>
  <si>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 "Сланцевский ЦИТ"</t>
  </si>
  <si>
    <t>МКУ "ФОК "Сланцы"</t>
  </si>
  <si>
    <t>МУДО " Дом творчества" СМР</t>
  </si>
  <si>
    <t>Ревизионная комиссия  СМР</t>
  </si>
  <si>
    <t>КУМИ СМР</t>
  </si>
  <si>
    <t>МДОУ "Сланцевский детсад N4"</t>
  </si>
  <si>
    <t>Совет депутатов СМР</t>
  </si>
  <si>
    <t>МДОУ "Новосельский детсад N18"</t>
  </si>
  <si>
    <t>МДОУ "Загривский детсад N21"</t>
  </si>
  <si>
    <t>МДОУ "Сланцевский детсад N15"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</si>
  <si>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 на 2014-2016 годы"</t>
  </si>
  <si>
    <t>Муниципальная программа Сланцевского муниципального района "Развитие и поддержка малого и среднего предпринимательства Сланцевского муниципального района на 2014-2016 годы"</t>
  </si>
  <si>
    <t>на 01.01.2016</t>
  </si>
  <si>
    <t>Кредиторская задолженность                                         по отраслям</t>
  </si>
  <si>
    <t>Администрация и прочие</t>
  </si>
  <si>
    <t>0502</t>
  </si>
  <si>
    <t>Коммунальное хозяйство</t>
  </si>
  <si>
    <t>Показатели исполнения бюджета муниципального образования Сланцевский муниципальный район                                                                                            на 01.07.2016    по отраслевой структуре</t>
  </si>
  <si>
    <t>Кассовый план 1 п/г, тыс.руб.</t>
  </si>
  <si>
    <t>от кассового плана 1 п/г, тыс.руб.</t>
  </si>
  <si>
    <t>к кассовому плану                 1 п/г, %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</si>
  <si>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01.07.2016 в разрезе статей КОСГУ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</si>
  <si>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01.07.2016  в разрезе бюджетополучателей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</si>
  <si>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01.07.2016</t>
  </si>
  <si>
    <t xml:space="preserve">по муниципальным  казенным учреждениям Сланцевского муниципального района                               на  01.07.2016                                                             </t>
  </si>
  <si>
    <t>на 01.07.2016</t>
  </si>
  <si>
    <t>по муниципальным  казенным учреждениям Сланцевского муниципального района                                  на  01.07.2016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</si>
</sst>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_ ;\-#,##0.0\ "/>
    <numFmt numFmtId="167" formatCode="_-* #,##0.0_р_._-;\-* #,##0.0_р_._-;_-* &quot;-&quot;?_р_._-;_-@_-"/>
    <numFmt numFmtId="168" formatCode="dd/mm/yyyy\ hh:mm"/>
  </numFmts>
  <fonts count="7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.5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 Narrow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5"/>
      <name val="Arial Narrow"/>
      <family val="2"/>
    </font>
    <font>
      <b/>
      <sz val="7"/>
      <name val="MS Sans Serif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.5"/>
      <color indexed="10"/>
      <name val="Arial Narrow"/>
      <family val="2"/>
    </font>
    <font>
      <b/>
      <sz val="11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22" fillId="0" borderId="0" xfId="0" applyFont="1" applyAlignment="1">
      <alignment/>
    </xf>
    <xf numFmtId="0" fontId="18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16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25" fillId="0" borderId="12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left"/>
    </xf>
    <xf numFmtId="164" fontId="25" fillId="0" borderId="13" xfId="0" applyNumberFormat="1" applyFont="1" applyBorder="1" applyAlignment="1">
      <alignment horizontal="right"/>
    </xf>
    <xf numFmtId="164" fontId="27" fillId="0" borderId="10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27" fillId="34" borderId="10" xfId="0" applyFont="1" applyFill="1" applyBorder="1" applyAlignment="1">
      <alignment/>
    </xf>
    <xf numFmtId="166" fontId="26" fillId="34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/>
    </xf>
    <xf numFmtId="166" fontId="30" fillId="33" borderId="10" xfId="0" applyNumberFormat="1" applyFont="1" applyFill="1" applyBorder="1" applyAlignment="1">
      <alignment horizontal="right"/>
    </xf>
    <xf numFmtId="166" fontId="30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/>
    </xf>
    <xf numFmtId="164" fontId="20" fillId="33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wrapText="1"/>
    </xf>
    <xf numFmtId="0" fontId="71" fillId="0" borderId="0" xfId="0" applyFont="1" applyAlignment="1">
      <alignment/>
    </xf>
    <xf numFmtId="164" fontId="31" fillId="0" borderId="13" xfId="0" applyNumberFormat="1" applyFont="1" applyBorder="1" applyAlignment="1" applyProtection="1">
      <alignment horizontal="right" vertical="center" wrapText="1"/>
      <protection/>
    </xf>
    <xf numFmtId="164" fontId="24" fillId="0" borderId="11" xfId="0" applyNumberFormat="1" applyFont="1" applyBorder="1" applyAlignment="1" applyProtection="1">
      <alignment horizontal="right" vertical="center" wrapText="1"/>
      <protection/>
    </xf>
    <xf numFmtId="164" fontId="31" fillId="0" borderId="13" xfId="0" applyNumberFormat="1" applyFont="1" applyBorder="1" applyAlignment="1" applyProtection="1">
      <alignment horizontal="right"/>
      <protection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7" fillId="35" borderId="0" xfId="0" applyFont="1" applyFill="1" applyAlignment="1">
      <alignment horizontal="center" wrapText="1"/>
    </xf>
    <xf numFmtId="0" fontId="14" fillId="35" borderId="0" xfId="0" applyFont="1" applyFill="1" applyBorder="1" applyAlignment="1">
      <alignment horizontal="right"/>
    </xf>
    <xf numFmtId="49" fontId="6" fillId="35" borderId="14" xfId="0" applyNumberFormat="1" applyFont="1" applyFill="1" applyBorder="1" applyAlignment="1">
      <alignment horizontal="center" vertical="center" wrapText="1"/>
    </xf>
    <xf numFmtId="49" fontId="25" fillId="35" borderId="12" xfId="0" applyNumberFormat="1" applyFont="1" applyFill="1" applyBorder="1" applyAlignment="1">
      <alignment horizontal="center" vertical="center" wrapText="1"/>
    </xf>
    <xf numFmtId="49" fontId="25" fillId="35" borderId="13" xfId="0" applyNumberFormat="1" applyFont="1" applyFill="1" applyBorder="1" applyAlignment="1">
      <alignment horizontal="left" vertical="center" wrapText="1"/>
    </xf>
    <xf numFmtId="49" fontId="24" fillId="35" borderId="11" xfId="0" applyNumberFormat="1" applyFont="1" applyFill="1" applyBorder="1" applyAlignment="1">
      <alignment horizontal="center" vertical="center" wrapText="1"/>
    </xf>
    <xf numFmtId="49" fontId="24" fillId="35" borderId="11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Border="1" applyAlignment="1" applyProtection="1">
      <alignment horizontal="left" vertical="center" wrapText="1"/>
      <protection/>
    </xf>
    <xf numFmtId="49" fontId="25" fillId="35" borderId="12" xfId="0" applyNumberFormat="1" applyFont="1" applyFill="1" applyBorder="1" applyAlignment="1">
      <alignment horizontal="center"/>
    </xf>
    <xf numFmtId="49" fontId="25" fillId="35" borderId="13" xfId="0" applyNumberFormat="1" applyFont="1" applyFill="1" applyBorder="1" applyAlignment="1">
      <alignment horizontal="left"/>
    </xf>
    <xf numFmtId="164" fontId="25" fillId="35" borderId="13" xfId="0" applyNumberFormat="1" applyFont="1" applyFill="1" applyBorder="1" applyAlignment="1">
      <alignment horizontal="right" vertical="center" wrapText="1"/>
    </xf>
    <xf numFmtId="164" fontId="24" fillId="35" borderId="11" xfId="0" applyNumberFormat="1" applyFont="1" applyFill="1" applyBorder="1" applyAlignment="1">
      <alignment horizontal="right" vertical="center" wrapText="1"/>
    </xf>
    <xf numFmtId="164" fontId="25" fillId="35" borderId="13" xfId="0" applyNumberFormat="1" applyFont="1" applyFill="1" applyBorder="1" applyAlignment="1">
      <alignment horizontal="right"/>
    </xf>
    <xf numFmtId="49" fontId="6" fillId="35" borderId="10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64" fontId="24" fillId="0" borderId="10" xfId="0" applyNumberFormat="1" applyFont="1" applyBorder="1" applyAlignment="1" applyProtection="1">
      <alignment horizontal="right" vertical="center" wrapText="1"/>
      <protection/>
    </xf>
    <xf numFmtId="164" fontId="24" fillId="0" borderId="10" xfId="0" applyNumberFormat="1" applyFont="1" applyBorder="1" applyAlignment="1">
      <alignment horizontal="right" vertical="center" wrapText="1"/>
    </xf>
    <xf numFmtId="49" fontId="27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 applyProtection="1">
      <alignment horizontal="right"/>
      <protection/>
    </xf>
    <xf numFmtId="0" fontId="15" fillId="35" borderId="16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right"/>
    </xf>
    <xf numFmtId="0" fontId="7" fillId="35" borderId="0" xfId="0" applyFont="1" applyFill="1" applyAlignment="1">
      <alignment horizont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zoomScalePageLayoutView="0" workbookViewId="0" topLeftCell="A1">
      <pane ySplit="7" topLeftCell="A48" activePane="bottomLeft" state="frozen"/>
      <selection pane="topLeft" activeCell="A1" sqref="A1"/>
      <selection pane="bottomLeft" activeCell="E42" activeCellId="3" sqref="E28 E34 E36 E42"/>
    </sheetView>
  </sheetViews>
  <sheetFormatPr defaultColWidth="9.140625" defaultRowHeight="12.75"/>
  <cols>
    <col min="1" max="1" width="5.7109375" style="55" customWidth="1"/>
    <col min="2" max="2" width="30.7109375" style="56" customWidth="1"/>
    <col min="3" max="3" width="10.421875" style="55" customWidth="1"/>
    <col min="4" max="4" width="9.7109375" style="55" customWidth="1"/>
    <col min="5" max="5" width="10.00390625" style="55" customWidth="1"/>
    <col min="6" max="7" width="10.421875" style="61" customWidth="1"/>
    <col min="8" max="10" width="8.7109375" style="61" customWidth="1"/>
    <col min="11" max="16384" width="9.140625" style="57" customWidth="1"/>
  </cols>
  <sheetData>
    <row r="1" spans="1:10" s="29" customFormat="1" ht="12.75">
      <c r="A1" s="61"/>
      <c r="B1" s="62"/>
      <c r="C1" s="61"/>
      <c r="D1" s="61"/>
      <c r="E1" s="61"/>
      <c r="F1" s="85" t="s">
        <v>74</v>
      </c>
      <c r="G1" s="85"/>
      <c r="H1" s="85"/>
      <c r="I1" s="85"/>
      <c r="J1" s="85"/>
    </row>
    <row r="2" spans="1:10" s="29" customFormat="1" ht="9.75" customHeight="1">
      <c r="A2" s="61"/>
      <c r="B2" s="62"/>
      <c r="C2" s="61"/>
      <c r="D2" s="61"/>
      <c r="E2" s="61"/>
      <c r="F2" s="61"/>
      <c r="G2" s="61"/>
      <c r="H2" s="61"/>
      <c r="I2" s="61"/>
      <c r="J2" s="61"/>
    </row>
    <row r="3" spans="1:10" s="29" customFormat="1" ht="12.75">
      <c r="A3" s="86" t="s">
        <v>204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29" customFormat="1" ht="12.75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29" customFormat="1" ht="9" customHeight="1">
      <c r="A5" s="63"/>
      <c r="B5" s="63"/>
      <c r="C5" s="63"/>
      <c r="D5" s="63"/>
      <c r="E5" s="63"/>
      <c r="F5" s="63"/>
      <c r="G5" s="63"/>
      <c r="H5" s="63"/>
      <c r="I5" s="63"/>
      <c r="J5" s="64" t="s">
        <v>1</v>
      </c>
    </row>
    <row r="6" spans="1:10" s="29" customFormat="1" ht="12.75">
      <c r="A6" s="92" t="s">
        <v>2</v>
      </c>
      <c r="B6" s="90" t="s">
        <v>3</v>
      </c>
      <c r="C6" s="89" t="s">
        <v>171</v>
      </c>
      <c r="D6" s="89" t="s">
        <v>205</v>
      </c>
      <c r="E6" s="89" t="s">
        <v>78</v>
      </c>
      <c r="F6" s="83" t="s">
        <v>72</v>
      </c>
      <c r="G6" s="84"/>
      <c r="H6" s="84" t="s">
        <v>73</v>
      </c>
      <c r="I6" s="84"/>
      <c r="J6" s="87" t="s">
        <v>71</v>
      </c>
    </row>
    <row r="7" spans="1:10" s="29" customFormat="1" ht="43.5" customHeight="1">
      <c r="A7" s="92"/>
      <c r="B7" s="91"/>
      <c r="C7" s="89"/>
      <c r="D7" s="89"/>
      <c r="E7" s="89"/>
      <c r="F7" s="65" t="s">
        <v>69</v>
      </c>
      <c r="G7" s="65" t="s">
        <v>206</v>
      </c>
      <c r="H7" s="65" t="s">
        <v>70</v>
      </c>
      <c r="I7" s="65" t="s">
        <v>207</v>
      </c>
      <c r="J7" s="88"/>
    </row>
    <row r="8" spans="1:10" ht="18.75" customHeight="1">
      <c r="A8" s="66" t="s">
        <v>4</v>
      </c>
      <c r="B8" s="67" t="s">
        <v>5</v>
      </c>
      <c r="C8" s="58">
        <v>128431.7</v>
      </c>
      <c r="D8" s="58">
        <v>67071.6</v>
      </c>
      <c r="E8" s="58">
        <v>53099.2</v>
      </c>
      <c r="F8" s="73">
        <f>C8-E8</f>
        <v>75332.5</v>
      </c>
      <c r="G8" s="73">
        <f>D8-E8</f>
        <v>13972.400000000009</v>
      </c>
      <c r="H8" s="73">
        <f>E8/C8*100</f>
        <v>41.34430985496571</v>
      </c>
      <c r="I8" s="73">
        <f>E8/D8*100</f>
        <v>79.16793396907184</v>
      </c>
      <c r="J8" s="73">
        <f aca="true" t="shared" si="0" ref="J8:J25">E8/$E$50*100</f>
        <v>9.481129767732032</v>
      </c>
    </row>
    <row r="9" spans="1:10" ht="30">
      <c r="A9" s="68" t="s">
        <v>155</v>
      </c>
      <c r="B9" s="69" t="s">
        <v>156</v>
      </c>
      <c r="C9" s="59">
        <v>1283.5</v>
      </c>
      <c r="D9" s="59">
        <v>641.8</v>
      </c>
      <c r="E9" s="59">
        <v>534.5</v>
      </c>
      <c r="F9" s="74">
        <f aca="true" t="shared" si="1" ref="F9:F50">C9-E9</f>
        <v>749</v>
      </c>
      <c r="G9" s="74">
        <f aca="true" t="shared" si="2" ref="G9:G50">D9-E9</f>
        <v>107.29999999999995</v>
      </c>
      <c r="H9" s="74">
        <f aca="true" t="shared" si="3" ref="H9:H50">E9/C9*100</f>
        <v>41.64394234514998</v>
      </c>
      <c r="I9" s="74">
        <f aca="true" t="shared" si="4" ref="I9:I50">E9/D9*100</f>
        <v>83.28139607354316</v>
      </c>
      <c r="J9" s="74">
        <f t="shared" si="0"/>
        <v>0.09543766875683196</v>
      </c>
    </row>
    <row r="10" spans="1:10" ht="51">
      <c r="A10" s="68" t="s">
        <v>6</v>
      </c>
      <c r="B10" s="69" t="s">
        <v>7</v>
      </c>
      <c r="C10" s="59">
        <v>3740.1</v>
      </c>
      <c r="D10" s="59">
        <v>2051.1</v>
      </c>
      <c r="E10" s="59">
        <v>1510.1</v>
      </c>
      <c r="F10" s="74">
        <f t="shared" si="1"/>
        <v>2230</v>
      </c>
      <c r="G10" s="74">
        <f t="shared" si="2"/>
        <v>541</v>
      </c>
      <c r="H10" s="74">
        <f t="shared" si="3"/>
        <v>40.37592577738563</v>
      </c>
      <c r="I10" s="74">
        <f t="shared" si="4"/>
        <v>73.62390912193457</v>
      </c>
      <c r="J10" s="74">
        <f t="shared" si="0"/>
        <v>0.2696359655560186</v>
      </c>
    </row>
    <row r="11" spans="1:10" ht="51">
      <c r="A11" s="68" t="s">
        <v>8</v>
      </c>
      <c r="B11" s="69" t="s">
        <v>9</v>
      </c>
      <c r="C11" s="59">
        <v>73266</v>
      </c>
      <c r="D11" s="59">
        <v>38256</v>
      </c>
      <c r="E11" s="59">
        <v>29574</v>
      </c>
      <c r="F11" s="74">
        <f t="shared" si="1"/>
        <v>43692</v>
      </c>
      <c r="G11" s="74">
        <f t="shared" si="2"/>
        <v>8682</v>
      </c>
      <c r="H11" s="74">
        <f t="shared" si="3"/>
        <v>40.365244451723854</v>
      </c>
      <c r="I11" s="74">
        <f t="shared" si="4"/>
        <v>77.30552070263488</v>
      </c>
      <c r="J11" s="74">
        <f t="shared" si="0"/>
        <v>5.280586746145086</v>
      </c>
    </row>
    <row r="12" spans="1:10" ht="12.75">
      <c r="A12" s="68" t="s">
        <v>172</v>
      </c>
      <c r="B12" s="69" t="s">
        <v>173</v>
      </c>
      <c r="C12" s="59">
        <v>94.8</v>
      </c>
      <c r="D12" s="59">
        <v>0</v>
      </c>
      <c r="E12" s="59">
        <v>0</v>
      </c>
      <c r="F12" s="74">
        <f t="shared" si="1"/>
        <v>94.8</v>
      </c>
      <c r="G12" s="74">
        <f t="shared" si="2"/>
        <v>0</v>
      </c>
      <c r="H12" s="74">
        <f t="shared" si="3"/>
        <v>0</v>
      </c>
      <c r="I12" s="74" t="e">
        <f t="shared" si="4"/>
        <v>#DIV/0!</v>
      </c>
      <c r="J12" s="74">
        <f t="shared" si="0"/>
        <v>0</v>
      </c>
    </row>
    <row r="13" spans="1:10" ht="40.5">
      <c r="A13" s="68" t="s">
        <v>10</v>
      </c>
      <c r="B13" s="69" t="s">
        <v>11</v>
      </c>
      <c r="C13" s="59">
        <v>18258.5</v>
      </c>
      <c r="D13" s="59">
        <v>9324.6</v>
      </c>
      <c r="E13" s="59">
        <v>8205.1</v>
      </c>
      <c r="F13" s="74">
        <f t="shared" si="1"/>
        <v>10053.4</v>
      </c>
      <c r="G13" s="74">
        <f t="shared" si="2"/>
        <v>1119.5</v>
      </c>
      <c r="H13" s="74">
        <f t="shared" si="3"/>
        <v>44.9385217843744</v>
      </c>
      <c r="I13" s="74">
        <f t="shared" si="4"/>
        <v>87.99412307230337</v>
      </c>
      <c r="J13" s="74">
        <f t="shared" si="0"/>
        <v>1.4650619568132497</v>
      </c>
    </row>
    <row r="14" spans="1:10" ht="12.75">
      <c r="A14" s="68" t="s">
        <v>12</v>
      </c>
      <c r="B14" s="69" t="s">
        <v>13</v>
      </c>
      <c r="C14" s="59">
        <v>1043.1</v>
      </c>
      <c r="D14" s="59">
        <v>500</v>
      </c>
      <c r="E14" s="59">
        <v>0</v>
      </c>
      <c r="F14" s="74">
        <f t="shared" si="1"/>
        <v>1043.1</v>
      </c>
      <c r="G14" s="74">
        <f t="shared" si="2"/>
        <v>500</v>
      </c>
      <c r="H14" s="74">
        <f t="shared" si="3"/>
        <v>0</v>
      </c>
      <c r="I14" s="74">
        <f t="shared" si="4"/>
        <v>0</v>
      </c>
      <c r="J14" s="74">
        <f t="shared" si="0"/>
        <v>0</v>
      </c>
    </row>
    <row r="15" spans="1:10" ht="12.75">
      <c r="A15" s="68" t="s">
        <v>14</v>
      </c>
      <c r="B15" s="69" t="s">
        <v>15</v>
      </c>
      <c r="C15" s="59">
        <v>30745.7</v>
      </c>
      <c r="D15" s="59">
        <v>16298.1</v>
      </c>
      <c r="E15" s="59">
        <v>13275.5</v>
      </c>
      <c r="F15" s="74">
        <f t="shared" si="1"/>
        <v>17470.2</v>
      </c>
      <c r="G15" s="74">
        <f t="shared" si="2"/>
        <v>3022.6000000000004</v>
      </c>
      <c r="H15" s="74">
        <f t="shared" si="3"/>
        <v>43.17839567809482</v>
      </c>
      <c r="I15" s="74">
        <f t="shared" si="4"/>
        <v>81.45427994674226</v>
      </c>
      <c r="J15" s="74">
        <f t="shared" si="0"/>
        <v>2.3704074304608467</v>
      </c>
    </row>
    <row r="16" spans="1:10" ht="30">
      <c r="A16" s="66" t="s">
        <v>16</v>
      </c>
      <c r="B16" s="67" t="s">
        <v>17</v>
      </c>
      <c r="C16" s="58">
        <v>200</v>
      </c>
      <c r="D16" s="58">
        <v>100</v>
      </c>
      <c r="E16" s="58">
        <v>0</v>
      </c>
      <c r="F16" s="73">
        <f t="shared" si="1"/>
        <v>200</v>
      </c>
      <c r="G16" s="73">
        <f t="shared" si="2"/>
        <v>100</v>
      </c>
      <c r="H16" s="73">
        <f t="shared" si="3"/>
        <v>0</v>
      </c>
      <c r="I16" s="73">
        <f t="shared" si="4"/>
        <v>0</v>
      </c>
      <c r="J16" s="73">
        <f t="shared" si="0"/>
        <v>0</v>
      </c>
    </row>
    <row r="17" spans="1:10" ht="40.5">
      <c r="A17" s="68" t="s">
        <v>18</v>
      </c>
      <c r="B17" s="69" t="s">
        <v>19</v>
      </c>
      <c r="C17" s="59">
        <v>200</v>
      </c>
      <c r="D17" s="59">
        <v>100</v>
      </c>
      <c r="E17" s="59">
        <v>0</v>
      </c>
      <c r="F17" s="74">
        <f t="shared" si="1"/>
        <v>200</v>
      </c>
      <c r="G17" s="74">
        <f t="shared" si="2"/>
        <v>100</v>
      </c>
      <c r="H17" s="74">
        <f t="shared" si="3"/>
        <v>0</v>
      </c>
      <c r="I17" s="74">
        <f t="shared" si="4"/>
        <v>0</v>
      </c>
      <c r="J17" s="74">
        <f t="shared" si="0"/>
        <v>0</v>
      </c>
    </row>
    <row r="18" spans="1:10" ht="12.75">
      <c r="A18" s="66" t="s">
        <v>20</v>
      </c>
      <c r="B18" s="67" t="s">
        <v>21</v>
      </c>
      <c r="C18" s="58">
        <v>28593.6</v>
      </c>
      <c r="D18" s="58">
        <v>11082.9</v>
      </c>
      <c r="E18" s="58">
        <v>9965.1</v>
      </c>
      <c r="F18" s="73">
        <f t="shared" si="1"/>
        <v>18628.5</v>
      </c>
      <c r="G18" s="73">
        <f t="shared" si="2"/>
        <v>1117.7999999999993</v>
      </c>
      <c r="H18" s="73">
        <f t="shared" si="3"/>
        <v>34.85080577471882</v>
      </c>
      <c r="I18" s="73">
        <f t="shared" si="4"/>
        <v>89.9141921338278</v>
      </c>
      <c r="J18" s="73">
        <f t="shared" si="0"/>
        <v>1.7793188268076823</v>
      </c>
    </row>
    <row r="19" spans="1:10" ht="12.75">
      <c r="A19" s="68" t="s">
        <v>22</v>
      </c>
      <c r="B19" s="69" t="s">
        <v>23</v>
      </c>
      <c r="C19" s="59">
        <v>1865.7</v>
      </c>
      <c r="D19" s="59">
        <v>450</v>
      </c>
      <c r="E19" s="59">
        <v>258.3</v>
      </c>
      <c r="F19" s="74">
        <f t="shared" si="1"/>
        <v>1607.4</v>
      </c>
      <c r="G19" s="74">
        <f t="shared" si="2"/>
        <v>191.7</v>
      </c>
      <c r="H19" s="74">
        <f t="shared" si="3"/>
        <v>13.844669561022673</v>
      </c>
      <c r="I19" s="74">
        <f t="shared" si="4"/>
        <v>57.400000000000006</v>
      </c>
      <c r="J19" s="74">
        <f t="shared" si="0"/>
        <v>0.04612076677247838</v>
      </c>
    </row>
    <row r="20" spans="1:10" ht="12.75">
      <c r="A20" s="68" t="s">
        <v>174</v>
      </c>
      <c r="B20" s="69" t="s">
        <v>175</v>
      </c>
      <c r="C20" s="59">
        <v>115.5</v>
      </c>
      <c r="D20" s="59">
        <v>115.5</v>
      </c>
      <c r="E20" s="59">
        <v>70</v>
      </c>
      <c r="F20" s="74">
        <f t="shared" si="1"/>
        <v>45.5</v>
      </c>
      <c r="G20" s="74">
        <f t="shared" si="2"/>
        <v>45.5</v>
      </c>
      <c r="H20" s="74">
        <f t="shared" si="3"/>
        <v>60.60606060606061</v>
      </c>
      <c r="I20" s="74">
        <f t="shared" si="4"/>
        <v>60.60606060606061</v>
      </c>
      <c r="J20" s="74">
        <f t="shared" si="0"/>
        <v>0.01249885278386948</v>
      </c>
    </row>
    <row r="21" spans="1:10" ht="12.75">
      <c r="A21" s="68" t="s">
        <v>24</v>
      </c>
      <c r="B21" s="69" t="s">
        <v>25</v>
      </c>
      <c r="C21" s="59">
        <v>20372.7</v>
      </c>
      <c r="D21" s="59">
        <v>9228.8</v>
      </c>
      <c r="E21" s="59">
        <v>8636.3</v>
      </c>
      <c r="F21" s="74">
        <f t="shared" si="1"/>
        <v>11736.400000000001</v>
      </c>
      <c r="G21" s="74">
        <f t="shared" si="2"/>
        <v>592.5</v>
      </c>
      <c r="H21" s="74">
        <f t="shared" si="3"/>
        <v>42.391533768229046</v>
      </c>
      <c r="I21" s="74">
        <f t="shared" si="4"/>
        <v>93.57988037447988</v>
      </c>
      <c r="J21" s="74">
        <f t="shared" si="0"/>
        <v>1.5420548899618853</v>
      </c>
    </row>
    <row r="22" spans="1:10" ht="12.75">
      <c r="A22" s="68" t="s">
        <v>176</v>
      </c>
      <c r="B22" s="69" t="s">
        <v>177</v>
      </c>
      <c r="C22" s="59">
        <v>3261.4</v>
      </c>
      <c r="D22" s="59">
        <v>143.8</v>
      </c>
      <c r="E22" s="59">
        <v>0</v>
      </c>
      <c r="F22" s="74">
        <f t="shared" si="1"/>
        <v>3261.4</v>
      </c>
      <c r="G22" s="74">
        <f t="shared" si="2"/>
        <v>143.8</v>
      </c>
      <c r="H22" s="74">
        <f t="shared" si="3"/>
        <v>0</v>
      </c>
      <c r="I22" s="74">
        <f t="shared" si="4"/>
        <v>0</v>
      </c>
      <c r="J22" s="74">
        <f t="shared" si="0"/>
        <v>0</v>
      </c>
    </row>
    <row r="23" spans="1:10" ht="20.25">
      <c r="A23" s="68" t="s">
        <v>26</v>
      </c>
      <c r="B23" s="69" t="s">
        <v>27</v>
      </c>
      <c r="C23" s="59">
        <v>2978.3</v>
      </c>
      <c r="D23" s="59">
        <v>1144.8</v>
      </c>
      <c r="E23" s="59">
        <v>1000.6</v>
      </c>
      <c r="F23" s="74">
        <f t="shared" si="1"/>
        <v>1977.7000000000003</v>
      </c>
      <c r="G23" s="74">
        <f t="shared" si="2"/>
        <v>144.19999999999993</v>
      </c>
      <c r="H23" s="74">
        <f t="shared" si="3"/>
        <v>33.59634690931068</v>
      </c>
      <c r="I23" s="74">
        <f t="shared" si="4"/>
        <v>87.40391334730958</v>
      </c>
      <c r="J23" s="74">
        <f t="shared" si="0"/>
        <v>0.17866217279342575</v>
      </c>
    </row>
    <row r="24" spans="1:10" ht="20.25">
      <c r="A24" s="66" t="s">
        <v>157</v>
      </c>
      <c r="B24" s="67" t="s">
        <v>158</v>
      </c>
      <c r="C24" s="58">
        <v>8606.6</v>
      </c>
      <c r="D24" s="58">
        <v>858.7</v>
      </c>
      <c r="E24" s="58">
        <v>621.6</v>
      </c>
      <c r="F24" s="73">
        <f t="shared" si="1"/>
        <v>7985</v>
      </c>
      <c r="G24" s="73">
        <f t="shared" si="2"/>
        <v>237.10000000000002</v>
      </c>
      <c r="H24" s="73">
        <f t="shared" si="3"/>
        <v>7.222364232100946</v>
      </c>
      <c r="I24" s="73">
        <f t="shared" si="4"/>
        <v>72.38849423547222</v>
      </c>
      <c r="J24" s="73">
        <f t="shared" si="0"/>
        <v>0.11098981272076099</v>
      </c>
    </row>
    <row r="25" spans="1:10" ht="12.75">
      <c r="A25" s="68" t="s">
        <v>159</v>
      </c>
      <c r="B25" s="69" t="s">
        <v>160</v>
      </c>
      <c r="C25" s="59">
        <v>570.2</v>
      </c>
      <c r="D25" s="59">
        <v>177.5</v>
      </c>
      <c r="E25" s="59">
        <v>2.4</v>
      </c>
      <c r="F25" s="74">
        <f t="shared" si="1"/>
        <v>567.8000000000001</v>
      </c>
      <c r="G25" s="74">
        <f t="shared" si="2"/>
        <v>175.1</v>
      </c>
      <c r="H25" s="74">
        <f t="shared" si="3"/>
        <v>0.4209049456331111</v>
      </c>
      <c r="I25" s="74">
        <f t="shared" si="4"/>
        <v>1.352112676056338</v>
      </c>
      <c r="J25" s="74">
        <f t="shared" si="0"/>
        <v>0.0004285320954469536</v>
      </c>
    </row>
    <row r="26" spans="1:10" ht="12.75">
      <c r="A26" s="68" t="s">
        <v>202</v>
      </c>
      <c r="B26" s="70" t="s">
        <v>203</v>
      </c>
      <c r="C26" s="59">
        <v>6612.1</v>
      </c>
      <c r="D26" s="59">
        <v>0</v>
      </c>
      <c r="E26" s="59">
        <v>0</v>
      </c>
      <c r="F26" s="74"/>
      <c r="G26" s="74"/>
      <c r="H26" s="74"/>
      <c r="I26" s="74"/>
      <c r="J26" s="74"/>
    </row>
    <row r="27" spans="1:10" ht="20.25">
      <c r="A27" s="68" t="s">
        <v>161</v>
      </c>
      <c r="B27" s="69" t="s">
        <v>162</v>
      </c>
      <c r="C27" s="59">
        <v>1424.3</v>
      </c>
      <c r="D27" s="59">
        <v>681.2</v>
      </c>
      <c r="E27" s="59">
        <v>619.1</v>
      </c>
      <c r="F27" s="74">
        <f t="shared" si="1"/>
        <v>805.1999999999999</v>
      </c>
      <c r="G27" s="74">
        <f t="shared" si="2"/>
        <v>62.10000000000002</v>
      </c>
      <c r="H27" s="74">
        <f t="shared" si="3"/>
        <v>43.46696622902479</v>
      </c>
      <c r="I27" s="74">
        <f t="shared" si="4"/>
        <v>90.88373458602466</v>
      </c>
      <c r="J27" s="74">
        <f aca="true" t="shared" si="5" ref="J27:J50">E27/$E$50*100</f>
        <v>0.11054342512133708</v>
      </c>
    </row>
    <row r="28" spans="1:10" ht="12.75">
      <c r="A28" s="66" t="s">
        <v>28</v>
      </c>
      <c r="B28" s="67" t="s">
        <v>29</v>
      </c>
      <c r="C28" s="58">
        <v>705167.7</v>
      </c>
      <c r="D28" s="58">
        <v>353952.4</v>
      </c>
      <c r="E28" s="58">
        <v>322998</v>
      </c>
      <c r="F28" s="73">
        <f t="shared" si="1"/>
        <v>382169.69999999995</v>
      </c>
      <c r="G28" s="73">
        <f t="shared" si="2"/>
        <v>30954.400000000023</v>
      </c>
      <c r="H28" s="73">
        <f t="shared" si="3"/>
        <v>45.80442354350604</v>
      </c>
      <c r="I28" s="73">
        <f t="shared" si="4"/>
        <v>91.25464327971783</v>
      </c>
      <c r="J28" s="73">
        <f t="shared" si="5"/>
        <v>57.67292073548963</v>
      </c>
    </row>
    <row r="29" spans="1:10" ht="12.75">
      <c r="A29" s="68" t="s">
        <v>30</v>
      </c>
      <c r="B29" s="69" t="s">
        <v>31</v>
      </c>
      <c r="C29" s="59">
        <v>249225.6</v>
      </c>
      <c r="D29" s="59">
        <v>129743.7</v>
      </c>
      <c r="E29" s="59">
        <v>112815.4</v>
      </c>
      <c r="F29" s="74">
        <f t="shared" si="1"/>
        <v>136410.2</v>
      </c>
      <c r="G29" s="74">
        <f t="shared" si="2"/>
        <v>16928.300000000003</v>
      </c>
      <c r="H29" s="74">
        <f t="shared" si="3"/>
        <v>45.266377129797256</v>
      </c>
      <c r="I29" s="74">
        <f t="shared" si="4"/>
        <v>86.9525071352212</v>
      </c>
      <c r="J29" s="74">
        <f t="shared" si="5"/>
        <v>20.14375823361927</v>
      </c>
    </row>
    <row r="30" spans="1:10" ht="12.75">
      <c r="A30" s="68" t="s">
        <v>32</v>
      </c>
      <c r="B30" s="69" t="s">
        <v>33</v>
      </c>
      <c r="C30" s="59">
        <v>428301.5</v>
      </c>
      <c r="D30" s="59">
        <v>209023</v>
      </c>
      <c r="E30" s="59">
        <v>198594.8</v>
      </c>
      <c r="F30" s="74">
        <f t="shared" si="1"/>
        <v>229706.7</v>
      </c>
      <c r="G30" s="74">
        <f t="shared" si="2"/>
        <v>10428.200000000012</v>
      </c>
      <c r="H30" s="74">
        <f t="shared" si="3"/>
        <v>46.3679907728551</v>
      </c>
      <c r="I30" s="74">
        <f t="shared" si="4"/>
        <v>95.01097965295685</v>
      </c>
      <c r="J30" s="74">
        <f t="shared" si="5"/>
        <v>35.460102412028604</v>
      </c>
    </row>
    <row r="31" spans="1:10" ht="30">
      <c r="A31" s="68" t="s">
        <v>34</v>
      </c>
      <c r="B31" s="69" t="s">
        <v>35</v>
      </c>
      <c r="C31" s="59">
        <v>854</v>
      </c>
      <c r="D31" s="59">
        <v>653.7</v>
      </c>
      <c r="E31" s="59">
        <v>387.7</v>
      </c>
      <c r="F31" s="74">
        <f t="shared" si="1"/>
        <v>466.3</v>
      </c>
      <c r="G31" s="74">
        <f t="shared" si="2"/>
        <v>266.00000000000006</v>
      </c>
      <c r="H31" s="74">
        <f t="shared" si="3"/>
        <v>45.39812646370024</v>
      </c>
      <c r="I31" s="74">
        <f t="shared" si="4"/>
        <v>59.308551323236955</v>
      </c>
      <c r="J31" s="74">
        <f t="shared" si="5"/>
        <v>0.06922578891865996</v>
      </c>
    </row>
    <row r="32" spans="1:10" ht="20.25">
      <c r="A32" s="68" t="s">
        <v>36</v>
      </c>
      <c r="B32" s="69" t="s">
        <v>37</v>
      </c>
      <c r="C32" s="59">
        <v>12076.4</v>
      </c>
      <c r="D32" s="59">
        <v>6836.5</v>
      </c>
      <c r="E32" s="59">
        <v>5128</v>
      </c>
      <c r="F32" s="74">
        <f t="shared" si="1"/>
        <v>6948.4</v>
      </c>
      <c r="G32" s="74">
        <f t="shared" si="2"/>
        <v>1708.5</v>
      </c>
      <c r="H32" s="74">
        <f t="shared" si="3"/>
        <v>42.46298565797754</v>
      </c>
      <c r="I32" s="74">
        <f t="shared" si="4"/>
        <v>75.00914210487822</v>
      </c>
      <c r="J32" s="74">
        <f t="shared" si="5"/>
        <v>0.9156302439383242</v>
      </c>
    </row>
    <row r="33" spans="1:10" ht="12.75">
      <c r="A33" s="68" t="s">
        <v>38</v>
      </c>
      <c r="B33" s="69" t="s">
        <v>39</v>
      </c>
      <c r="C33" s="59">
        <v>14710.2</v>
      </c>
      <c r="D33" s="59">
        <v>7695.5</v>
      </c>
      <c r="E33" s="59">
        <v>6072.2</v>
      </c>
      <c r="F33" s="74">
        <f t="shared" si="1"/>
        <v>8638</v>
      </c>
      <c r="G33" s="74">
        <f t="shared" si="2"/>
        <v>1623.3000000000002</v>
      </c>
      <c r="H33" s="74">
        <f t="shared" si="3"/>
        <v>41.27884053241968</v>
      </c>
      <c r="I33" s="74">
        <f t="shared" si="4"/>
        <v>78.90585407056071</v>
      </c>
      <c r="J33" s="74">
        <f t="shared" si="5"/>
        <v>1.0842219124887464</v>
      </c>
    </row>
    <row r="34" spans="1:10" ht="12.75">
      <c r="A34" s="66" t="s">
        <v>40</v>
      </c>
      <c r="B34" s="67" t="s">
        <v>41</v>
      </c>
      <c r="C34" s="58">
        <v>1941.8</v>
      </c>
      <c r="D34" s="58">
        <v>936.6</v>
      </c>
      <c r="E34" s="58">
        <v>241.3</v>
      </c>
      <c r="F34" s="73">
        <f t="shared" si="1"/>
        <v>1700.5</v>
      </c>
      <c r="G34" s="73">
        <f t="shared" si="2"/>
        <v>695.3</v>
      </c>
      <c r="H34" s="73">
        <f t="shared" si="3"/>
        <v>12.426614481409002</v>
      </c>
      <c r="I34" s="73">
        <f t="shared" si="4"/>
        <v>25.763399530215676</v>
      </c>
      <c r="J34" s="73">
        <f t="shared" si="5"/>
        <v>0.0430853310963958</v>
      </c>
    </row>
    <row r="35" spans="1:10" ht="12.75">
      <c r="A35" s="68" t="s">
        <v>42</v>
      </c>
      <c r="B35" s="69" t="s">
        <v>43</v>
      </c>
      <c r="C35" s="59">
        <v>1941.8</v>
      </c>
      <c r="D35" s="59">
        <v>936.6</v>
      </c>
      <c r="E35" s="59">
        <v>241.3</v>
      </c>
      <c r="F35" s="74">
        <f t="shared" si="1"/>
        <v>1700.5</v>
      </c>
      <c r="G35" s="74">
        <f t="shared" si="2"/>
        <v>695.3</v>
      </c>
      <c r="H35" s="74">
        <f t="shared" si="3"/>
        <v>12.426614481409002</v>
      </c>
      <c r="I35" s="74">
        <f t="shared" si="4"/>
        <v>25.763399530215676</v>
      </c>
      <c r="J35" s="74">
        <f t="shared" si="5"/>
        <v>0.0430853310963958</v>
      </c>
    </row>
    <row r="36" spans="1:10" ht="12.75">
      <c r="A36" s="66" t="s">
        <v>44</v>
      </c>
      <c r="B36" s="67" t="s">
        <v>45</v>
      </c>
      <c r="C36" s="58">
        <v>186048</v>
      </c>
      <c r="D36" s="58">
        <v>107074.9</v>
      </c>
      <c r="E36" s="58">
        <v>92771.3</v>
      </c>
      <c r="F36" s="73">
        <f t="shared" si="1"/>
        <v>93276.7</v>
      </c>
      <c r="G36" s="73">
        <f t="shared" si="2"/>
        <v>14303.599999999991</v>
      </c>
      <c r="H36" s="73">
        <f t="shared" si="3"/>
        <v>49.86417483660131</v>
      </c>
      <c r="I36" s="73">
        <f t="shared" si="4"/>
        <v>86.64150048237262</v>
      </c>
      <c r="J36" s="73">
        <f t="shared" si="5"/>
        <v>16.56478316097415</v>
      </c>
    </row>
    <row r="37" spans="1:10" ht="12.75">
      <c r="A37" s="68" t="s">
        <v>46</v>
      </c>
      <c r="B37" s="69" t="s">
        <v>47</v>
      </c>
      <c r="C37" s="59">
        <v>5965.9</v>
      </c>
      <c r="D37" s="59">
        <v>4325</v>
      </c>
      <c r="E37" s="59">
        <v>4309.3</v>
      </c>
      <c r="F37" s="74">
        <f t="shared" si="1"/>
        <v>1656.5999999999995</v>
      </c>
      <c r="G37" s="74">
        <f t="shared" si="2"/>
        <v>15.699999999999818</v>
      </c>
      <c r="H37" s="74">
        <f t="shared" si="3"/>
        <v>72.23218625856954</v>
      </c>
      <c r="I37" s="74">
        <f t="shared" si="4"/>
        <v>99.63699421965319</v>
      </c>
      <c r="J37" s="74">
        <f t="shared" si="5"/>
        <v>0.7694472328789822</v>
      </c>
    </row>
    <row r="38" spans="1:10" ht="12.75">
      <c r="A38" s="68" t="s">
        <v>48</v>
      </c>
      <c r="B38" s="69" t="s">
        <v>49</v>
      </c>
      <c r="C38" s="59">
        <v>57356.2</v>
      </c>
      <c r="D38" s="59">
        <v>24784.2</v>
      </c>
      <c r="E38" s="59">
        <v>20556.2</v>
      </c>
      <c r="F38" s="74">
        <f t="shared" si="1"/>
        <v>36800</v>
      </c>
      <c r="G38" s="74">
        <f t="shared" si="2"/>
        <v>4228</v>
      </c>
      <c r="H38" s="74">
        <f t="shared" si="3"/>
        <v>35.839543065963234</v>
      </c>
      <c r="I38" s="74">
        <f t="shared" si="4"/>
        <v>82.94074450658081</v>
      </c>
      <c r="J38" s="74">
        <f t="shared" si="5"/>
        <v>3.670413108511111</v>
      </c>
    </row>
    <row r="39" spans="1:10" ht="12.75">
      <c r="A39" s="68" t="s">
        <v>50</v>
      </c>
      <c r="B39" s="69" t="s">
        <v>51</v>
      </c>
      <c r="C39" s="59">
        <v>61339.4</v>
      </c>
      <c r="D39" s="59">
        <v>43569.6</v>
      </c>
      <c r="E39" s="59">
        <v>40099.4</v>
      </c>
      <c r="F39" s="74">
        <f t="shared" si="1"/>
        <v>21240</v>
      </c>
      <c r="G39" s="74">
        <f t="shared" si="2"/>
        <v>3470.199999999997</v>
      </c>
      <c r="H39" s="74">
        <f t="shared" si="3"/>
        <v>65.37299028030922</v>
      </c>
      <c r="I39" s="74">
        <f t="shared" si="4"/>
        <v>92.03527229995227</v>
      </c>
      <c r="J39" s="74">
        <f t="shared" si="5"/>
        <v>7.159949961735655</v>
      </c>
    </row>
    <row r="40" spans="1:10" ht="12.75">
      <c r="A40" s="68" t="s">
        <v>52</v>
      </c>
      <c r="B40" s="69" t="s">
        <v>53</v>
      </c>
      <c r="C40" s="59">
        <v>59842.4</v>
      </c>
      <c r="D40" s="59">
        <v>33573.5</v>
      </c>
      <c r="E40" s="59">
        <v>27158.7</v>
      </c>
      <c r="F40" s="74">
        <f t="shared" si="1"/>
        <v>32683.7</v>
      </c>
      <c r="G40" s="74">
        <f t="shared" si="2"/>
        <v>6414.799999999999</v>
      </c>
      <c r="H40" s="74">
        <f t="shared" si="3"/>
        <v>45.383707872678904</v>
      </c>
      <c r="I40" s="74">
        <f t="shared" si="4"/>
        <v>80.8932640326448</v>
      </c>
      <c r="J40" s="74">
        <f t="shared" si="5"/>
        <v>4.849322758589658</v>
      </c>
    </row>
    <row r="41" spans="1:10" ht="20.25">
      <c r="A41" s="68" t="s">
        <v>54</v>
      </c>
      <c r="B41" s="69" t="s">
        <v>55</v>
      </c>
      <c r="C41" s="59">
        <v>1544.2</v>
      </c>
      <c r="D41" s="59">
        <v>822.6</v>
      </c>
      <c r="E41" s="59">
        <v>647.6</v>
      </c>
      <c r="F41" s="74">
        <f t="shared" si="1"/>
        <v>896.6</v>
      </c>
      <c r="G41" s="74">
        <f t="shared" si="2"/>
        <v>175</v>
      </c>
      <c r="H41" s="74">
        <f t="shared" si="3"/>
        <v>41.93757285325735</v>
      </c>
      <c r="I41" s="74">
        <f t="shared" si="4"/>
        <v>78.72599076100171</v>
      </c>
      <c r="J41" s="74">
        <f t="shared" si="5"/>
        <v>0.11563224375476965</v>
      </c>
    </row>
    <row r="42" spans="1:10" ht="12.75">
      <c r="A42" s="66" t="s">
        <v>56</v>
      </c>
      <c r="B42" s="67" t="s">
        <v>57</v>
      </c>
      <c r="C42" s="58">
        <v>118926.7</v>
      </c>
      <c r="D42" s="58">
        <v>18850</v>
      </c>
      <c r="E42" s="58">
        <v>18369.9</v>
      </c>
      <c r="F42" s="73">
        <f t="shared" si="1"/>
        <v>100556.79999999999</v>
      </c>
      <c r="G42" s="73">
        <f t="shared" si="2"/>
        <v>480.09999999999854</v>
      </c>
      <c r="H42" s="73">
        <f t="shared" si="3"/>
        <v>15.446405222712817</v>
      </c>
      <c r="I42" s="73">
        <f t="shared" si="4"/>
        <v>97.45305039787799</v>
      </c>
      <c r="J42" s="73">
        <f t="shared" si="5"/>
        <v>3.280038225062914</v>
      </c>
    </row>
    <row r="43" spans="1:10" ht="12.75">
      <c r="A43" s="68" t="s">
        <v>58</v>
      </c>
      <c r="B43" s="69" t="s">
        <v>59</v>
      </c>
      <c r="C43" s="59">
        <v>50890</v>
      </c>
      <c r="D43" s="59">
        <v>15609.8</v>
      </c>
      <c r="E43" s="59">
        <v>15599.7</v>
      </c>
      <c r="F43" s="74">
        <f t="shared" si="1"/>
        <v>35290.3</v>
      </c>
      <c r="G43" s="74">
        <f t="shared" si="2"/>
        <v>10.099999999998545</v>
      </c>
      <c r="H43" s="74">
        <f t="shared" si="3"/>
        <v>30.65376301827471</v>
      </c>
      <c r="I43" s="74">
        <f t="shared" si="4"/>
        <v>99.93529705697703</v>
      </c>
      <c r="J43" s="74">
        <f t="shared" si="5"/>
        <v>2.785405053893268</v>
      </c>
    </row>
    <row r="44" spans="1:10" ht="12.75">
      <c r="A44" s="68" t="s">
        <v>60</v>
      </c>
      <c r="B44" s="69" t="s">
        <v>61</v>
      </c>
      <c r="C44" s="59">
        <v>68036.7</v>
      </c>
      <c r="D44" s="59">
        <v>3240.2</v>
      </c>
      <c r="E44" s="59">
        <v>2770.2</v>
      </c>
      <c r="F44" s="74">
        <f t="shared" si="1"/>
        <v>65266.5</v>
      </c>
      <c r="G44" s="74">
        <f t="shared" si="2"/>
        <v>470</v>
      </c>
      <c r="H44" s="74">
        <f t="shared" si="3"/>
        <v>4.071626048882441</v>
      </c>
      <c r="I44" s="74">
        <f t="shared" si="4"/>
        <v>85.49472254799086</v>
      </c>
      <c r="J44" s="74">
        <f t="shared" si="5"/>
        <v>0.4946331711696461</v>
      </c>
    </row>
    <row r="45" spans="1:10" ht="20.25">
      <c r="A45" s="66" t="s">
        <v>62</v>
      </c>
      <c r="B45" s="67" t="s">
        <v>63</v>
      </c>
      <c r="C45" s="58">
        <v>379.8</v>
      </c>
      <c r="D45" s="58">
        <v>190</v>
      </c>
      <c r="E45" s="58">
        <v>93.4</v>
      </c>
      <c r="F45" s="73">
        <f t="shared" si="1"/>
        <v>286.4</v>
      </c>
      <c r="G45" s="73">
        <f t="shared" si="2"/>
        <v>96.6</v>
      </c>
      <c r="H45" s="73">
        <f t="shared" si="3"/>
        <v>24.59189046866772</v>
      </c>
      <c r="I45" s="73">
        <f t="shared" si="4"/>
        <v>49.1578947368421</v>
      </c>
      <c r="J45" s="73">
        <f t="shared" si="5"/>
        <v>0.01667704071447728</v>
      </c>
    </row>
    <row r="46" spans="1:10" ht="20.25">
      <c r="A46" s="68" t="s">
        <v>64</v>
      </c>
      <c r="B46" s="69" t="s">
        <v>65</v>
      </c>
      <c r="C46" s="59">
        <v>379.8</v>
      </c>
      <c r="D46" s="59">
        <v>190</v>
      </c>
      <c r="E46" s="59">
        <v>93.4</v>
      </c>
      <c r="F46" s="74">
        <f t="shared" si="1"/>
        <v>286.4</v>
      </c>
      <c r="G46" s="74">
        <f t="shared" si="2"/>
        <v>96.6</v>
      </c>
      <c r="H46" s="74">
        <f t="shared" si="3"/>
        <v>24.59189046866772</v>
      </c>
      <c r="I46" s="74">
        <f t="shared" si="4"/>
        <v>49.1578947368421</v>
      </c>
      <c r="J46" s="74">
        <f t="shared" si="5"/>
        <v>0.01667704071447728</v>
      </c>
    </row>
    <row r="47" spans="1:10" ht="40.5">
      <c r="A47" s="66" t="s">
        <v>66</v>
      </c>
      <c r="B47" s="67" t="s">
        <v>178</v>
      </c>
      <c r="C47" s="58">
        <v>124354.6</v>
      </c>
      <c r="D47" s="58">
        <v>69259.6</v>
      </c>
      <c r="E47" s="58">
        <v>61891.6</v>
      </c>
      <c r="F47" s="73">
        <f t="shared" si="1"/>
        <v>62463.00000000001</v>
      </c>
      <c r="G47" s="73">
        <f t="shared" si="2"/>
        <v>7368.000000000007</v>
      </c>
      <c r="H47" s="73">
        <f t="shared" si="3"/>
        <v>49.7702537742874</v>
      </c>
      <c r="I47" s="73">
        <f t="shared" si="4"/>
        <v>89.3617635677942</v>
      </c>
      <c r="J47" s="73">
        <f t="shared" si="5"/>
        <v>11.051057099401946</v>
      </c>
    </row>
    <row r="48" spans="1:10" ht="37.5" customHeight="1">
      <c r="A48" s="68" t="s">
        <v>67</v>
      </c>
      <c r="B48" s="69" t="s">
        <v>68</v>
      </c>
      <c r="C48" s="59">
        <v>98540.1</v>
      </c>
      <c r="D48" s="59">
        <v>53437.4</v>
      </c>
      <c r="E48" s="59">
        <v>53437.4</v>
      </c>
      <c r="F48" s="74">
        <f t="shared" si="1"/>
        <v>45102.700000000004</v>
      </c>
      <c r="G48" s="74">
        <f t="shared" si="2"/>
        <v>0</v>
      </c>
      <c r="H48" s="74">
        <f t="shared" si="3"/>
        <v>54.22909049209408</v>
      </c>
      <c r="I48" s="74">
        <f t="shared" si="4"/>
        <v>100</v>
      </c>
      <c r="J48" s="74">
        <f t="shared" si="5"/>
        <v>9.5415170821821</v>
      </c>
    </row>
    <row r="49" spans="1:10" ht="23.25" customHeight="1">
      <c r="A49" s="68" t="s">
        <v>163</v>
      </c>
      <c r="B49" s="69" t="s">
        <v>164</v>
      </c>
      <c r="C49" s="59">
        <v>25814.5</v>
      </c>
      <c r="D49" s="59">
        <v>15822.2</v>
      </c>
      <c r="E49" s="59">
        <v>8454.3</v>
      </c>
      <c r="F49" s="74">
        <f t="shared" si="1"/>
        <v>17360.2</v>
      </c>
      <c r="G49" s="74">
        <f t="shared" si="2"/>
        <v>7367.9000000000015</v>
      </c>
      <c r="H49" s="74">
        <f t="shared" si="3"/>
        <v>32.75019853183288</v>
      </c>
      <c r="I49" s="74">
        <f t="shared" si="4"/>
        <v>53.433150889256865</v>
      </c>
      <c r="J49" s="74">
        <f t="shared" si="5"/>
        <v>1.5095578727238248</v>
      </c>
    </row>
    <row r="50" spans="1:10" ht="12.75">
      <c r="A50" s="71" t="s">
        <v>0</v>
      </c>
      <c r="B50" s="72"/>
      <c r="C50" s="60">
        <v>1302650.6</v>
      </c>
      <c r="D50" s="60">
        <v>629376.6</v>
      </c>
      <c r="E50" s="60">
        <v>560051.4</v>
      </c>
      <c r="F50" s="75">
        <f t="shared" si="1"/>
        <v>742599.2000000001</v>
      </c>
      <c r="G50" s="75">
        <f t="shared" si="2"/>
        <v>69325.19999999995</v>
      </c>
      <c r="H50" s="75">
        <f t="shared" si="3"/>
        <v>42.993217060660776</v>
      </c>
      <c r="I50" s="75">
        <f t="shared" si="4"/>
        <v>88.98510049467998</v>
      </c>
      <c r="J50" s="75">
        <f t="shared" si="5"/>
        <v>100</v>
      </c>
    </row>
  </sheetData>
  <sheetProtection/>
  <mergeCells count="10">
    <mergeCell ref="F6:G6"/>
    <mergeCell ref="H6:I6"/>
    <mergeCell ref="F1:J1"/>
    <mergeCell ref="A3:J4"/>
    <mergeCell ref="J6:J7"/>
    <mergeCell ref="C6:C7"/>
    <mergeCell ref="D6:D7"/>
    <mergeCell ref="E6:E7"/>
    <mergeCell ref="B6:B7"/>
    <mergeCell ref="A6:A7"/>
  </mergeCells>
  <printOptions/>
  <pageMargins left="0.5905511811023623" right="0" top="0.15748031496062992" bottom="0" header="0.15748031496062992" footer="0.15748031496062992"/>
  <pageSetup firstPageNumber="1" useFirstPageNumber="1"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7">
      <selection activeCell="A14" sqref="A14:IV14"/>
    </sheetView>
  </sheetViews>
  <sheetFormatPr defaultColWidth="9.140625" defaultRowHeight="12.75" customHeight="1"/>
  <cols>
    <col min="1" max="1" width="6.7109375" style="0" customWidth="1"/>
    <col min="2" max="2" width="21.7109375" style="22" customWidth="1"/>
    <col min="3" max="3" width="10.8515625" style="0" customWidth="1"/>
    <col min="4" max="4" width="9.421875" style="0" customWidth="1"/>
    <col min="5" max="5" width="9.28125" style="2" customWidth="1"/>
    <col min="6" max="6" width="10.8515625" style="0" customWidth="1"/>
    <col min="7" max="7" width="10.28125" style="0" customWidth="1"/>
    <col min="8" max="8" width="11.7109375" style="0" customWidth="1"/>
    <col min="9" max="9" width="10.28125" style="0" customWidth="1"/>
    <col min="10" max="10" width="9.00390625" style="0" customWidth="1"/>
  </cols>
  <sheetData>
    <row r="1" spans="2:10" ht="12.75">
      <c r="B1" s="21"/>
      <c r="C1" s="1"/>
      <c r="D1" s="1"/>
      <c r="E1" s="9"/>
      <c r="F1" s="1"/>
      <c r="G1" s="1"/>
      <c r="H1" s="1"/>
      <c r="J1" s="3" t="s">
        <v>75</v>
      </c>
    </row>
    <row r="2" spans="1:10" ht="30.75" customHeight="1">
      <c r="A2" s="1"/>
      <c r="B2" s="21"/>
      <c r="C2" s="1"/>
      <c r="D2" s="1"/>
      <c r="E2" s="9"/>
      <c r="F2" s="1"/>
      <c r="G2" s="1"/>
      <c r="H2" s="1"/>
      <c r="I2" s="1"/>
      <c r="J2" s="1"/>
    </row>
    <row r="3" spans="1:10" ht="54" customHeight="1">
      <c r="A3" s="93" t="s">
        <v>208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2.75">
      <c r="A4" s="1"/>
      <c r="B4" s="21"/>
      <c r="C4" s="1"/>
      <c r="D4" s="1"/>
      <c r="E4" s="9"/>
      <c r="F4" s="1"/>
      <c r="G4" s="1"/>
      <c r="H4" s="1"/>
      <c r="I4" s="1"/>
      <c r="J4" s="11" t="s">
        <v>135</v>
      </c>
    </row>
    <row r="5" spans="1:10" s="4" customFormat="1" ht="17.25" customHeight="1">
      <c r="A5" s="94" t="s">
        <v>76</v>
      </c>
      <c r="B5" s="94" t="s">
        <v>77</v>
      </c>
      <c r="C5" s="89" t="s">
        <v>171</v>
      </c>
      <c r="D5" s="89" t="s">
        <v>205</v>
      </c>
      <c r="E5" s="89" t="s">
        <v>78</v>
      </c>
      <c r="F5" s="84" t="s">
        <v>72</v>
      </c>
      <c r="G5" s="84"/>
      <c r="H5" s="84" t="s">
        <v>73</v>
      </c>
      <c r="I5" s="84"/>
      <c r="J5" s="87" t="s">
        <v>71</v>
      </c>
    </row>
    <row r="6" spans="1:10" ht="46.5" customHeight="1">
      <c r="A6" s="95"/>
      <c r="B6" s="95"/>
      <c r="C6" s="89"/>
      <c r="D6" s="89"/>
      <c r="E6" s="89"/>
      <c r="F6" s="76" t="s">
        <v>69</v>
      </c>
      <c r="G6" s="76" t="s">
        <v>206</v>
      </c>
      <c r="H6" s="76" t="s">
        <v>70</v>
      </c>
      <c r="I6" s="76" t="s">
        <v>207</v>
      </c>
      <c r="J6" s="88"/>
    </row>
    <row r="7" spans="1:10" ht="24" customHeight="1">
      <c r="A7" s="33" t="s">
        <v>79</v>
      </c>
      <c r="B7" s="34" t="s">
        <v>80</v>
      </c>
      <c r="C7" s="59">
        <v>330884.5</v>
      </c>
      <c r="D7" s="59">
        <v>166986.1</v>
      </c>
      <c r="E7" s="59">
        <v>156716.1</v>
      </c>
      <c r="F7" s="77">
        <f>C7-E7</f>
        <v>174168.4</v>
      </c>
      <c r="G7" s="77">
        <f>D7-E7</f>
        <v>10270</v>
      </c>
      <c r="H7" s="77">
        <f>E7/C7*100</f>
        <v>47.36278066817878</v>
      </c>
      <c r="I7" s="77">
        <f>E7/D7*100</f>
        <v>93.8497874972827</v>
      </c>
      <c r="J7" s="35">
        <f>E7/$E$25*100</f>
        <v>27.982449468030968</v>
      </c>
    </row>
    <row r="8" spans="1:10" ht="24" customHeight="1">
      <c r="A8" s="33" t="s">
        <v>81</v>
      </c>
      <c r="B8" s="34" t="s">
        <v>82</v>
      </c>
      <c r="C8" s="59">
        <v>2417.1</v>
      </c>
      <c r="D8" s="59">
        <v>1422.8</v>
      </c>
      <c r="E8" s="59">
        <v>647.4</v>
      </c>
      <c r="F8" s="35">
        <f aca="true" t="shared" si="0" ref="F8:F25">C8-E8</f>
        <v>1769.6999999999998</v>
      </c>
      <c r="G8" s="35">
        <f aca="true" t="shared" si="1" ref="G8:G25">D8-E8</f>
        <v>775.4</v>
      </c>
      <c r="H8" s="35">
        <f aca="true" t="shared" si="2" ref="H8:H25">E8/C8*100</f>
        <v>26.784162839766662</v>
      </c>
      <c r="I8" s="35">
        <f aca="true" t="shared" si="3" ref="I8:I25">E8/D8*100</f>
        <v>45.50182738262581</v>
      </c>
      <c r="J8" s="35">
        <f aca="true" t="shared" si="4" ref="J8:J25">E8/$E$25*100</f>
        <v>0.11559653274681574</v>
      </c>
    </row>
    <row r="9" spans="1:10" ht="24" customHeight="1">
      <c r="A9" s="33" t="s">
        <v>83</v>
      </c>
      <c r="B9" s="34" t="s">
        <v>84</v>
      </c>
      <c r="C9" s="59">
        <v>99250.2</v>
      </c>
      <c r="D9" s="59">
        <v>48243</v>
      </c>
      <c r="E9" s="59">
        <v>43953.6</v>
      </c>
      <c r="F9" s="35">
        <f t="shared" si="0"/>
        <v>55296.6</v>
      </c>
      <c r="G9" s="35">
        <f t="shared" si="1"/>
        <v>4289.4000000000015</v>
      </c>
      <c r="H9" s="35">
        <f t="shared" si="2"/>
        <v>44.2856538324356</v>
      </c>
      <c r="I9" s="35">
        <f t="shared" si="3"/>
        <v>91.1087618929171</v>
      </c>
      <c r="J9" s="35">
        <f t="shared" si="4"/>
        <v>7.848136796015508</v>
      </c>
    </row>
    <row r="10" spans="1:10" ht="24" customHeight="1">
      <c r="A10" s="33" t="s">
        <v>85</v>
      </c>
      <c r="B10" s="34" t="s">
        <v>86</v>
      </c>
      <c r="C10" s="59">
        <v>3947.9</v>
      </c>
      <c r="D10" s="59">
        <v>2180.5</v>
      </c>
      <c r="E10" s="59">
        <v>1305.9</v>
      </c>
      <c r="F10" s="35">
        <f t="shared" si="0"/>
        <v>2642</v>
      </c>
      <c r="G10" s="35">
        <f t="shared" si="1"/>
        <v>874.5999999999999</v>
      </c>
      <c r="H10" s="35">
        <f t="shared" si="2"/>
        <v>33.07834544947947</v>
      </c>
      <c r="I10" s="35">
        <f t="shared" si="3"/>
        <v>59.88993350149049</v>
      </c>
      <c r="J10" s="35">
        <f t="shared" si="4"/>
        <v>0.23317502643507362</v>
      </c>
    </row>
    <row r="11" spans="1:10" ht="24" customHeight="1">
      <c r="A11" s="33" t="s">
        <v>87</v>
      </c>
      <c r="B11" s="34" t="s">
        <v>88</v>
      </c>
      <c r="C11" s="59">
        <v>2103.3</v>
      </c>
      <c r="D11" s="59">
        <v>1249.3</v>
      </c>
      <c r="E11" s="59">
        <v>714.6</v>
      </c>
      <c r="F11" s="35">
        <f t="shared" si="0"/>
        <v>1388.7000000000003</v>
      </c>
      <c r="G11" s="35">
        <f t="shared" si="1"/>
        <v>534.6999999999999</v>
      </c>
      <c r="H11" s="35">
        <f t="shared" si="2"/>
        <v>33.97518185708173</v>
      </c>
      <c r="I11" s="35">
        <f t="shared" si="3"/>
        <v>57.20003201793005</v>
      </c>
      <c r="J11" s="35">
        <f t="shared" si="4"/>
        <v>0.12759543141933044</v>
      </c>
    </row>
    <row r="12" spans="1:10" ht="24" customHeight="1">
      <c r="A12" s="33" t="s">
        <v>89</v>
      </c>
      <c r="B12" s="34" t="s">
        <v>90</v>
      </c>
      <c r="C12" s="59">
        <v>50523.8</v>
      </c>
      <c r="D12" s="59">
        <v>27360.9</v>
      </c>
      <c r="E12" s="59">
        <v>23450.9</v>
      </c>
      <c r="F12" s="35">
        <f t="shared" si="0"/>
        <v>27072.9</v>
      </c>
      <c r="G12" s="35">
        <f t="shared" si="1"/>
        <v>3910</v>
      </c>
      <c r="H12" s="35">
        <f t="shared" si="2"/>
        <v>46.41555069096149</v>
      </c>
      <c r="I12" s="35">
        <f t="shared" si="3"/>
        <v>85.70953440859036</v>
      </c>
      <c r="J12" s="35">
        <f t="shared" si="4"/>
        <v>4.187276382132069</v>
      </c>
    </row>
    <row r="13" spans="1:10" ht="24" customHeight="1">
      <c r="A13" s="33" t="s">
        <v>179</v>
      </c>
      <c r="B13" s="34" t="s">
        <v>180</v>
      </c>
      <c r="C13" s="59">
        <v>579.3</v>
      </c>
      <c r="D13" s="59">
        <v>146</v>
      </c>
      <c r="E13" s="59">
        <v>73</v>
      </c>
      <c r="F13" s="35">
        <f t="shared" si="0"/>
        <v>506.29999999999995</v>
      </c>
      <c r="G13" s="35">
        <f t="shared" si="1"/>
        <v>73</v>
      </c>
      <c r="H13" s="35">
        <f t="shared" si="2"/>
        <v>12.601415501467288</v>
      </c>
      <c r="I13" s="35">
        <f t="shared" si="3"/>
        <v>50</v>
      </c>
      <c r="J13" s="35">
        <f t="shared" si="4"/>
        <v>0.013034517903178172</v>
      </c>
    </row>
    <row r="14" spans="1:10" ht="24" customHeight="1">
      <c r="A14" s="33" t="s">
        <v>91</v>
      </c>
      <c r="B14" s="34" t="s">
        <v>92</v>
      </c>
      <c r="C14" s="59">
        <v>198817</v>
      </c>
      <c r="D14" s="59">
        <v>39971.8</v>
      </c>
      <c r="E14" s="59">
        <v>35079</v>
      </c>
      <c r="F14" s="35">
        <f t="shared" si="0"/>
        <v>163738</v>
      </c>
      <c r="G14" s="35">
        <f t="shared" si="1"/>
        <v>4892.800000000003</v>
      </c>
      <c r="H14" s="35">
        <f t="shared" si="2"/>
        <v>17.643863452320478</v>
      </c>
      <c r="I14" s="35">
        <f t="shared" si="3"/>
        <v>87.75937035610104</v>
      </c>
      <c r="J14" s="35">
        <f t="shared" si="4"/>
        <v>6.263532240076536</v>
      </c>
    </row>
    <row r="15" spans="1:10" ht="24" customHeight="1">
      <c r="A15" s="33" t="s">
        <v>93</v>
      </c>
      <c r="B15" s="34" t="s">
        <v>94</v>
      </c>
      <c r="C15" s="59">
        <v>47000.5</v>
      </c>
      <c r="D15" s="59">
        <v>25953.2</v>
      </c>
      <c r="E15" s="59">
        <v>19310.1</v>
      </c>
      <c r="F15" s="35">
        <f t="shared" si="0"/>
        <v>27690.4</v>
      </c>
      <c r="G15" s="35">
        <f t="shared" si="1"/>
        <v>6643.100000000002</v>
      </c>
      <c r="H15" s="35">
        <f t="shared" si="2"/>
        <v>41.0848820757226</v>
      </c>
      <c r="I15" s="35">
        <f t="shared" si="3"/>
        <v>74.40354175978298</v>
      </c>
      <c r="J15" s="35">
        <f t="shared" si="4"/>
        <v>3.4479156734542578</v>
      </c>
    </row>
    <row r="16" spans="1:10" ht="24" customHeight="1">
      <c r="A16" s="33" t="s">
        <v>95</v>
      </c>
      <c r="B16" s="34" t="s">
        <v>96</v>
      </c>
      <c r="C16" s="59">
        <v>379.8</v>
      </c>
      <c r="D16" s="59">
        <v>190</v>
      </c>
      <c r="E16" s="59">
        <v>93.4</v>
      </c>
      <c r="F16" s="35">
        <f t="shared" si="0"/>
        <v>286.4</v>
      </c>
      <c r="G16" s="35">
        <f t="shared" si="1"/>
        <v>96.6</v>
      </c>
      <c r="H16" s="35">
        <f t="shared" si="2"/>
        <v>24.59189046866772</v>
      </c>
      <c r="I16" s="35">
        <f t="shared" si="3"/>
        <v>49.1578947368421</v>
      </c>
      <c r="J16" s="35">
        <f t="shared" si="4"/>
        <v>0.01667704071447728</v>
      </c>
    </row>
    <row r="17" spans="1:10" ht="40.5" customHeight="1">
      <c r="A17" s="33" t="s">
        <v>97</v>
      </c>
      <c r="B17" s="34" t="s">
        <v>98</v>
      </c>
      <c r="C17" s="59">
        <v>236480.7</v>
      </c>
      <c r="D17" s="59">
        <v>129527.7</v>
      </c>
      <c r="E17" s="59">
        <v>124713.6</v>
      </c>
      <c r="F17" s="35">
        <f t="shared" si="0"/>
        <v>111767.1</v>
      </c>
      <c r="G17" s="35">
        <f t="shared" si="1"/>
        <v>4814.099999999991</v>
      </c>
      <c r="H17" s="35">
        <f t="shared" si="2"/>
        <v>52.737326978480695</v>
      </c>
      <c r="I17" s="35">
        <f t="shared" si="3"/>
        <v>96.28334325399123</v>
      </c>
      <c r="J17" s="35">
        <f t="shared" si="4"/>
        <v>22.2682418078055</v>
      </c>
    </row>
    <row r="18" spans="1:10" ht="44.25" customHeight="1">
      <c r="A18" s="33" t="s">
        <v>99</v>
      </c>
      <c r="B18" s="34" t="s">
        <v>100</v>
      </c>
      <c r="C18" s="59">
        <v>43456.4</v>
      </c>
      <c r="D18" s="59">
        <v>29690</v>
      </c>
      <c r="E18" s="59">
        <v>28865.3</v>
      </c>
      <c r="F18" s="35">
        <f t="shared" si="0"/>
        <v>14591.100000000002</v>
      </c>
      <c r="G18" s="35">
        <f t="shared" si="1"/>
        <v>824.7000000000007</v>
      </c>
      <c r="H18" s="35">
        <f t="shared" si="2"/>
        <v>66.42358777993574</v>
      </c>
      <c r="I18" s="35">
        <f t="shared" si="3"/>
        <v>97.22229706972044</v>
      </c>
      <c r="J18" s="35">
        <f t="shared" si="4"/>
        <v>5.154044789460396</v>
      </c>
    </row>
    <row r="19" spans="1:10" ht="40.5" customHeight="1">
      <c r="A19" s="33" t="s">
        <v>101</v>
      </c>
      <c r="B19" s="34" t="s">
        <v>102</v>
      </c>
      <c r="C19" s="59">
        <v>132231.8</v>
      </c>
      <c r="D19" s="59">
        <v>69794.6</v>
      </c>
      <c r="E19" s="59">
        <v>62008.9</v>
      </c>
      <c r="F19" s="35">
        <f t="shared" si="0"/>
        <v>70222.9</v>
      </c>
      <c r="G19" s="35">
        <f t="shared" si="1"/>
        <v>7785.700000000004</v>
      </c>
      <c r="H19" s="35">
        <f t="shared" si="2"/>
        <v>46.894090528904556</v>
      </c>
      <c r="I19" s="35">
        <f t="shared" si="3"/>
        <v>88.84483899900565</v>
      </c>
      <c r="J19" s="35">
        <f t="shared" si="4"/>
        <v>11.072001605566918</v>
      </c>
    </row>
    <row r="20" spans="1:10" ht="24" customHeight="1">
      <c r="A20" s="33" t="s">
        <v>103</v>
      </c>
      <c r="B20" s="34" t="s">
        <v>104</v>
      </c>
      <c r="C20" s="59">
        <v>38821.9</v>
      </c>
      <c r="D20" s="59">
        <v>21162</v>
      </c>
      <c r="E20" s="59">
        <v>19436</v>
      </c>
      <c r="F20" s="35">
        <f t="shared" si="0"/>
        <v>19385.9</v>
      </c>
      <c r="G20" s="35">
        <f t="shared" si="1"/>
        <v>1726</v>
      </c>
      <c r="H20" s="35">
        <f t="shared" si="2"/>
        <v>50.0645254353857</v>
      </c>
      <c r="I20" s="35">
        <f t="shared" si="3"/>
        <v>91.84387108968906</v>
      </c>
      <c r="J20" s="35">
        <f t="shared" si="4"/>
        <v>3.4703957529612457</v>
      </c>
    </row>
    <row r="21" spans="1:10" ht="42" customHeight="1">
      <c r="A21" s="33" t="s">
        <v>105</v>
      </c>
      <c r="B21" s="34" t="s">
        <v>106</v>
      </c>
      <c r="C21" s="59">
        <v>5965.9</v>
      </c>
      <c r="D21" s="59">
        <v>4325</v>
      </c>
      <c r="E21" s="59">
        <v>4309.3</v>
      </c>
      <c r="F21" s="35">
        <f t="shared" si="0"/>
        <v>1656.5999999999995</v>
      </c>
      <c r="G21" s="35">
        <f t="shared" si="1"/>
        <v>15.699999999999818</v>
      </c>
      <c r="H21" s="35">
        <f t="shared" si="2"/>
        <v>72.23218625856954</v>
      </c>
      <c r="I21" s="35">
        <f t="shared" si="3"/>
        <v>99.63699421965319</v>
      </c>
      <c r="J21" s="35">
        <f t="shared" si="4"/>
        <v>0.7694472328789822</v>
      </c>
    </row>
    <row r="22" spans="1:10" ht="24" customHeight="1">
      <c r="A22" s="33" t="s">
        <v>107</v>
      </c>
      <c r="B22" s="34" t="s">
        <v>108</v>
      </c>
      <c r="C22" s="59">
        <v>12990.6</v>
      </c>
      <c r="D22" s="59">
        <v>6597.8</v>
      </c>
      <c r="E22" s="59">
        <v>3677.5</v>
      </c>
      <c r="F22" s="35">
        <f t="shared" si="0"/>
        <v>9313.1</v>
      </c>
      <c r="G22" s="35">
        <f t="shared" si="1"/>
        <v>2920.3</v>
      </c>
      <c r="H22" s="35">
        <f t="shared" si="2"/>
        <v>28.30893107323757</v>
      </c>
      <c r="I22" s="35">
        <f t="shared" si="3"/>
        <v>55.738276395162025</v>
      </c>
      <c r="J22" s="35">
        <f t="shared" si="4"/>
        <v>0.6566361587525716</v>
      </c>
    </row>
    <row r="23" spans="1:10" ht="24" customHeight="1">
      <c r="A23" s="33" t="s">
        <v>109</v>
      </c>
      <c r="B23" s="34" t="s">
        <v>110</v>
      </c>
      <c r="C23" s="59">
        <v>41374</v>
      </c>
      <c r="D23" s="59">
        <v>23840.4</v>
      </c>
      <c r="E23" s="59">
        <v>14559.2</v>
      </c>
      <c r="F23" s="35">
        <f t="shared" si="0"/>
        <v>26814.8</v>
      </c>
      <c r="G23" s="35">
        <f t="shared" si="1"/>
        <v>9281.2</v>
      </c>
      <c r="H23" s="35">
        <f t="shared" si="2"/>
        <v>35.18924928699183</v>
      </c>
      <c r="I23" s="35">
        <f t="shared" si="3"/>
        <v>61.06944514353786</v>
      </c>
      <c r="J23" s="35">
        <f t="shared" si="4"/>
        <v>2.5996185350130365</v>
      </c>
    </row>
    <row r="24" spans="1:10" ht="24" customHeight="1">
      <c r="A24" s="33" t="s">
        <v>111</v>
      </c>
      <c r="B24" s="34" t="s">
        <v>112</v>
      </c>
      <c r="C24" s="59">
        <v>55426.1</v>
      </c>
      <c r="D24" s="59">
        <v>30735.8</v>
      </c>
      <c r="E24" s="59">
        <v>21137.7</v>
      </c>
      <c r="F24" s="35">
        <f t="shared" si="0"/>
        <v>34288.399999999994</v>
      </c>
      <c r="G24" s="35">
        <f t="shared" si="1"/>
        <v>9598.099999999999</v>
      </c>
      <c r="H24" s="35">
        <f t="shared" si="2"/>
        <v>38.13672619938982</v>
      </c>
      <c r="I24" s="35">
        <f t="shared" si="3"/>
        <v>68.77224604532826</v>
      </c>
      <c r="J24" s="35">
        <f t="shared" si="4"/>
        <v>3.774242864137113</v>
      </c>
    </row>
    <row r="25" spans="1:10" ht="24" customHeight="1">
      <c r="A25" s="39" t="s">
        <v>0</v>
      </c>
      <c r="B25" s="40"/>
      <c r="C25" s="60">
        <v>1302650.6</v>
      </c>
      <c r="D25" s="60">
        <v>629376.6</v>
      </c>
      <c r="E25" s="60">
        <v>560051.4</v>
      </c>
      <c r="F25" s="41">
        <f t="shared" si="0"/>
        <v>742599.2000000001</v>
      </c>
      <c r="G25" s="41">
        <f t="shared" si="1"/>
        <v>69325.19999999995</v>
      </c>
      <c r="H25" s="41">
        <f t="shared" si="2"/>
        <v>42.993217060660776</v>
      </c>
      <c r="I25" s="41">
        <f t="shared" si="3"/>
        <v>88.98510049467998</v>
      </c>
      <c r="J25" s="41">
        <f t="shared" si="4"/>
        <v>100</v>
      </c>
    </row>
  </sheetData>
  <sheetProtection/>
  <autoFilter ref="A6:J25"/>
  <mergeCells count="9">
    <mergeCell ref="A3:J3"/>
    <mergeCell ref="F5:G5"/>
    <mergeCell ref="H5:I5"/>
    <mergeCell ref="C5:C6"/>
    <mergeCell ref="D5:D6"/>
    <mergeCell ref="E5:E6"/>
    <mergeCell ref="J5:J6"/>
    <mergeCell ref="B5:B6"/>
    <mergeCell ref="A5:A6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D6" sqref="D6"/>
    </sheetView>
  </sheetViews>
  <sheetFormatPr defaultColWidth="9.140625" defaultRowHeight="12.75" customHeight="1"/>
  <cols>
    <col min="1" max="1" width="24.140625" style="0" customWidth="1"/>
    <col min="2" max="2" width="10.8515625" style="36" customWidth="1"/>
    <col min="3" max="3" width="9.00390625" style="36" customWidth="1"/>
    <col min="4" max="4" width="8.8515625" style="38" customWidth="1"/>
    <col min="5" max="5" width="10.8515625" style="36" customWidth="1"/>
    <col min="6" max="6" width="10.28125" style="0" customWidth="1"/>
    <col min="7" max="7" width="11.28125" style="0" customWidth="1"/>
    <col min="8" max="8" width="10.28125" style="0" customWidth="1"/>
    <col min="9" max="9" width="9.00390625" style="0" customWidth="1"/>
  </cols>
  <sheetData>
    <row r="1" spans="1:9" ht="12.75">
      <c r="A1" s="2"/>
      <c r="B1" s="37"/>
      <c r="C1" s="37"/>
      <c r="D1" s="37"/>
      <c r="E1" s="37"/>
      <c r="F1" s="9"/>
      <c r="G1" s="9"/>
      <c r="H1" s="9"/>
      <c r="I1" s="10" t="s">
        <v>113</v>
      </c>
    </row>
    <row r="2" spans="1:9" ht="52.5" customHeight="1">
      <c r="A2" s="96" t="s">
        <v>209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2"/>
      <c r="B3" s="37"/>
      <c r="C3" s="37"/>
      <c r="D3" s="37"/>
      <c r="E3" s="37"/>
      <c r="F3" s="9"/>
      <c r="G3" s="9"/>
      <c r="H3" s="9"/>
      <c r="I3" s="10" t="s">
        <v>135</v>
      </c>
    </row>
    <row r="4" spans="1:9" ht="21" customHeight="1">
      <c r="A4" s="97" t="s">
        <v>136</v>
      </c>
      <c r="B4" s="89" t="s">
        <v>171</v>
      </c>
      <c r="C4" s="89" t="s">
        <v>205</v>
      </c>
      <c r="D4" s="89" t="s">
        <v>78</v>
      </c>
      <c r="E4" s="84" t="s">
        <v>72</v>
      </c>
      <c r="F4" s="84"/>
      <c r="G4" s="84" t="s">
        <v>73</v>
      </c>
      <c r="H4" s="84"/>
      <c r="I4" s="87" t="s">
        <v>71</v>
      </c>
    </row>
    <row r="5" spans="1:9" ht="30" customHeight="1">
      <c r="A5" s="98"/>
      <c r="B5" s="89"/>
      <c r="C5" s="89"/>
      <c r="D5" s="89"/>
      <c r="E5" s="76" t="s">
        <v>69</v>
      </c>
      <c r="F5" s="76" t="s">
        <v>206</v>
      </c>
      <c r="G5" s="76" t="s">
        <v>70</v>
      </c>
      <c r="H5" s="76" t="s">
        <v>207</v>
      </c>
      <c r="I5" s="88"/>
    </row>
    <row r="6" spans="1:9" ht="18" customHeight="1">
      <c r="A6" s="34" t="s">
        <v>117</v>
      </c>
      <c r="B6" s="59">
        <v>148549.1</v>
      </c>
      <c r="C6" s="59">
        <v>78086.6</v>
      </c>
      <c r="D6" s="59">
        <v>69324.3</v>
      </c>
      <c r="E6" s="35">
        <f>B6-D6</f>
        <v>79224.8</v>
      </c>
      <c r="F6" s="35">
        <f>C6-D6</f>
        <v>8762.300000000003</v>
      </c>
      <c r="G6" s="35">
        <f>D6/B6*100</f>
        <v>46.66760014029032</v>
      </c>
      <c r="H6" s="35">
        <f>D6/C6*100</f>
        <v>88.77874052654361</v>
      </c>
      <c r="I6" s="35">
        <f>D6/$D$44*100</f>
        <v>12.378203143497187</v>
      </c>
    </row>
    <row r="7" spans="1:9" ht="23.25" customHeight="1">
      <c r="A7" s="34" t="s">
        <v>114</v>
      </c>
      <c r="B7" s="59">
        <v>183048</v>
      </c>
      <c r="C7" s="59">
        <v>55439.3</v>
      </c>
      <c r="D7" s="59">
        <v>39859.1</v>
      </c>
      <c r="E7" s="35">
        <f aca="true" t="shared" si="0" ref="E7:E44">B7-D7</f>
        <v>143188.9</v>
      </c>
      <c r="F7" s="35">
        <f aca="true" t="shared" si="1" ref="F7:F44">C7-D7</f>
        <v>15580.200000000004</v>
      </c>
      <c r="G7" s="35">
        <f aca="true" t="shared" si="2" ref="G7:G44">D7/B7*100</f>
        <v>21.775217429308157</v>
      </c>
      <c r="H7" s="35">
        <f aca="true" t="shared" si="3" ref="H7:H44">D7/C7*100</f>
        <v>71.89683130919762</v>
      </c>
      <c r="I7" s="35">
        <f aca="true" t="shared" si="4" ref="I7:I44">D7/$D$44*100</f>
        <v>7.117043185679028</v>
      </c>
    </row>
    <row r="8" spans="1:9" ht="18" customHeight="1">
      <c r="A8" s="34" t="s">
        <v>121</v>
      </c>
      <c r="B8" s="59">
        <v>24017.6</v>
      </c>
      <c r="C8" s="59">
        <v>11913.9</v>
      </c>
      <c r="D8" s="59">
        <v>11098</v>
      </c>
      <c r="E8" s="35">
        <f t="shared" si="0"/>
        <v>12919.599999999999</v>
      </c>
      <c r="F8" s="35">
        <f t="shared" si="1"/>
        <v>815.8999999999996</v>
      </c>
      <c r="G8" s="35">
        <f t="shared" si="2"/>
        <v>46.207780960628874</v>
      </c>
      <c r="H8" s="35">
        <f t="shared" si="3"/>
        <v>93.15169675756889</v>
      </c>
      <c r="I8" s="35">
        <f t="shared" si="4"/>
        <v>1.9816038313626212</v>
      </c>
    </row>
    <row r="9" spans="1:9" ht="18" customHeight="1">
      <c r="A9" s="34" t="s">
        <v>125</v>
      </c>
      <c r="B9" s="59">
        <v>31874.7</v>
      </c>
      <c r="C9" s="59">
        <v>16882.4</v>
      </c>
      <c r="D9" s="59">
        <v>14105.9</v>
      </c>
      <c r="E9" s="35">
        <f t="shared" si="0"/>
        <v>17768.800000000003</v>
      </c>
      <c r="F9" s="35">
        <f t="shared" si="1"/>
        <v>2776.500000000002</v>
      </c>
      <c r="G9" s="35">
        <f t="shared" si="2"/>
        <v>44.25422043187857</v>
      </c>
      <c r="H9" s="35">
        <f t="shared" si="3"/>
        <v>83.55387859546035</v>
      </c>
      <c r="I9" s="35">
        <f t="shared" si="4"/>
        <v>2.518679535485493</v>
      </c>
    </row>
    <row r="10" spans="1:9" ht="18" customHeight="1">
      <c r="A10" s="34" t="s">
        <v>127</v>
      </c>
      <c r="B10" s="59">
        <v>22550.1</v>
      </c>
      <c r="C10" s="59">
        <v>10263.7</v>
      </c>
      <c r="D10" s="59">
        <v>9642.1</v>
      </c>
      <c r="E10" s="35">
        <f t="shared" si="0"/>
        <v>12907.999999999998</v>
      </c>
      <c r="F10" s="35">
        <f t="shared" si="1"/>
        <v>621.6000000000004</v>
      </c>
      <c r="G10" s="35">
        <f t="shared" si="2"/>
        <v>42.75856869814325</v>
      </c>
      <c r="H10" s="35">
        <f t="shared" si="3"/>
        <v>93.94370451201807</v>
      </c>
      <c r="I10" s="35">
        <f t="shared" si="4"/>
        <v>1.721645548962113</v>
      </c>
    </row>
    <row r="11" spans="1:9" ht="18" customHeight="1">
      <c r="A11" s="34" t="s">
        <v>189</v>
      </c>
      <c r="B11" s="59">
        <v>17984</v>
      </c>
      <c r="C11" s="59">
        <v>8639.2</v>
      </c>
      <c r="D11" s="59">
        <v>7446</v>
      </c>
      <c r="E11" s="35">
        <f t="shared" si="0"/>
        <v>10538</v>
      </c>
      <c r="F11" s="35">
        <f t="shared" si="1"/>
        <v>1193.2000000000007</v>
      </c>
      <c r="G11" s="35">
        <f t="shared" si="2"/>
        <v>41.403469750889684</v>
      </c>
      <c r="H11" s="35">
        <f t="shared" si="3"/>
        <v>86.18853597555328</v>
      </c>
      <c r="I11" s="35">
        <f t="shared" si="4"/>
        <v>1.3295208261241735</v>
      </c>
    </row>
    <row r="12" spans="1:9" ht="18" customHeight="1">
      <c r="A12" s="34" t="s">
        <v>129</v>
      </c>
      <c r="B12" s="59">
        <v>19026.3</v>
      </c>
      <c r="C12" s="59">
        <v>9764.2</v>
      </c>
      <c r="D12" s="59">
        <v>8400.6</v>
      </c>
      <c r="E12" s="35">
        <f t="shared" si="0"/>
        <v>10625.699999999999</v>
      </c>
      <c r="F12" s="35">
        <f t="shared" si="1"/>
        <v>1363.6000000000004</v>
      </c>
      <c r="G12" s="35">
        <f t="shared" si="2"/>
        <v>44.152567761467026</v>
      </c>
      <c r="H12" s="35">
        <f t="shared" si="3"/>
        <v>86.03469818315888</v>
      </c>
      <c r="I12" s="35">
        <f t="shared" si="4"/>
        <v>1.4999694670881993</v>
      </c>
    </row>
    <row r="13" spans="1:9" ht="18" customHeight="1">
      <c r="A13" s="34" t="s">
        <v>130</v>
      </c>
      <c r="B13" s="59">
        <v>22152.6</v>
      </c>
      <c r="C13" s="59">
        <v>11304.2</v>
      </c>
      <c r="D13" s="59">
        <v>10706.2</v>
      </c>
      <c r="E13" s="35">
        <f t="shared" si="0"/>
        <v>11446.399999999998</v>
      </c>
      <c r="F13" s="35">
        <f t="shared" si="1"/>
        <v>598</v>
      </c>
      <c r="G13" s="35">
        <f t="shared" si="2"/>
        <v>48.32931574623295</v>
      </c>
      <c r="H13" s="35">
        <f t="shared" si="3"/>
        <v>94.7099308221723</v>
      </c>
      <c r="I13" s="35">
        <f t="shared" si="4"/>
        <v>1.9116459667809065</v>
      </c>
    </row>
    <row r="14" spans="1:9" ht="23.25" customHeight="1">
      <c r="A14" s="34" t="s">
        <v>165</v>
      </c>
      <c r="B14" s="59">
        <v>28066</v>
      </c>
      <c r="C14" s="59">
        <v>14300</v>
      </c>
      <c r="D14" s="59">
        <v>12604.5</v>
      </c>
      <c r="E14" s="35">
        <f t="shared" si="0"/>
        <v>15461.5</v>
      </c>
      <c r="F14" s="35">
        <f t="shared" si="1"/>
        <v>1695.5</v>
      </c>
      <c r="G14" s="35">
        <f t="shared" si="2"/>
        <v>44.91021164398204</v>
      </c>
      <c r="H14" s="35">
        <f t="shared" si="3"/>
        <v>88.14335664335664</v>
      </c>
      <c r="I14" s="35">
        <f t="shared" si="4"/>
        <v>2.2505969987754693</v>
      </c>
    </row>
    <row r="15" spans="1:9" ht="18" customHeight="1">
      <c r="A15" s="34" t="s">
        <v>151</v>
      </c>
      <c r="B15" s="59">
        <v>28954.3</v>
      </c>
      <c r="C15" s="59">
        <v>10148.3</v>
      </c>
      <c r="D15" s="59">
        <v>7951.7</v>
      </c>
      <c r="E15" s="35">
        <f t="shared" si="0"/>
        <v>21002.6</v>
      </c>
      <c r="F15" s="35">
        <f t="shared" si="1"/>
        <v>2196.5999999999995</v>
      </c>
      <c r="G15" s="35">
        <f t="shared" si="2"/>
        <v>27.46293296677868</v>
      </c>
      <c r="H15" s="35">
        <f t="shared" si="3"/>
        <v>78.35499541795178</v>
      </c>
      <c r="I15" s="35">
        <f t="shared" si="4"/>
        <v>1.419816109735642</v>
      </c>
    </row>
    <row r="16" spans="1:9" ht="18" customHeight="1">
      <c r="A16" s="34" t="s">
        <v>120</v>
      </c>
      <c r="B16" s="59">
        <v>14848.1</v>
      </c>
      <c r="C16" s="59">
        <v>9408.9</v>
      </c>
      <c r="D16" s="59">
        <v>6857.9</v>
      </c>
      <c r="E16" s="35">
        <f t="shared" si="0"/>
        <v>7990.200000000001</v>
      </c>
      <c r="F16" s="35">
        <f t="shared" si="1"/>
        <v>2551</v>
      </c>
      <c r="G16" s="35">
        <f t="shared" si="2"/>
        <v>46.187054235895495</v>
      </c>
      <c r="H16" s="35">
        <f t="shared" si="3"/>
        <v>72.88737259403331</v>
      </c>
      <c r="I16" s="35">
        <f t="shared" si="4"/>
        <v>1.2245126072356929</v>
      </c>
    </row>
    <row r="17" spans="1:9" ht="18" customHeight="1">
      <c r="A17" s="34" t="s">
        <v>123</v>
      </c>
      <c r="B17" s="59">
        <v>26050.3</v>
      </c>
      <c r="C17" s="59">
        <v>14261.1</v>
      </c>
      <c r="D17" s="59">
        <v>12410.9</v>
      </c>
      <c r="E17" s="35">
        <f t="shared" si="0"/>
        <v>13639.4</v>
      </c>
      <c r="F17" s="35">
        <f t="shared" si="1"/>
        <v>1850.2000000000007</v>
      </c>
      <c r="G17" s="35">
        <f t="shared" si="2"/>
        <v>47.64206170370399</v>
      </c>
      <c r="H17" s="35">
        <f t="shared" si="3"/>
        <v>87.02624622224093</v>
      </c>
      <c r="I17" s="35">
        <f t="shared" si="4"/>
        <v>2.2160287430760817</v>
      </c>
    </row>
    <row r="18" spans="1:9" ht="18" customHeight="1">
      <c r="A18" s="34" t="s">
        <v>126</v>
      </c>
      <c r="B18" s="59">
        <v>23770.3</v>
      </c>
      <c r="C18" s="59">
        <v>12816.9</v>
      </c>
      <c r="D18" s="59">
        <v>11018.8</v>
      </c>
      <c r="E18" s="35">
        <f t="shared" si="0"/>
        <v>12751.5</v>
      </c>
      <c r="F18" s="35">
        <f t="shared" si="1"/>
        <v>1798.1000000000004</v>
      </c>
      <c r="G18" s="35">
        <f t="shared" si="2"/>
        <v>46.35532576366306</v>
      </c>
      <c r="H18" s="35">
        <f t="shared" si="3"/>
        <v>85.97086659020512</v>
      </c>
      <c r="I18" s="35">
        <f t="shared" si="4"/>
        <v>1.9674622722128716</v>
      </c>
    </row>
    <row r="19" spans="1:9" ht="18" customHeight="1">
      <c r="A19" s="34" t="s">
        <v>118</v>
      </c>
      <c r="B19" s="59">
        <v>12036.1</v>
      </c>
      <c r="C19" s="59">
        <v>5741.8</v>
      </c>
      <c r="D19" s="59">
        <v>5162.9</v>
      </c>
      <c r="E19" s="35">
        <f t="shared" si="0"/>
        <v>6873.200000000001</v>
      </c>
      <c r="F19" s="35">
        <f t="shared" si="1"/>
        <v>578.9000000000005</v>
      </c>
      <c r="G19" s="35">
        <f t="shared" si="2"/>
        <v>42.89512383579398</v>
      </c>
      <c r="H19" s="35">
        <f t="shared" si="3"/>
        <v>89.91779581315963</v>
      </c>
      <c r="I19" s="35">
        <f t="shared" si="4"/>
        <v>0.9218618148262818</v>
      </c>
    </row>
    <row r="20" spans="1:9" ht="18" customHeight="1">
      <c r="A20" s="34" t="s">
        <v>122</v>
      </c>
      <c r="B20" s="59">
        <v>380.5</v>
      </c>
      <c r="C20" s="59">
        <v>380.5</v>
      </c>
      <c r="D20" s="59">
        <v>380.5</v>
      </c>
      <c r="E20" s="35">
        <f t="shared" si="0"/>
        <v>0</v>
      </c>
      <c r="F20" s="35">
        <f t="shared" si="1"/>
        <v>0</v>
      </c>
      <c r="G20" s="35">
        <f t="shared" si="2"/>
        <v>100</v>
      </c>
      <c r="H20" s="35">
        <f t="shared" si="3"/>
        <v>100</v>
      </c>
      <c r="I20" s="35">
        <f t="shared" si="4"/>
        <v>0.06794019263231911</v>
      </c>
    </row>
    <row r="21" spans="1:9" ht="18" customHeight="1">
      <c r="A21" s="34" t="s">
        <v>196</v>
      </c>
      <c r="B21" s="59">
        <v>20805.1</v>
      </c>
      <c r="C21" s="59">
        <v>11351.9</v>
      </c>
      <c r="D21" s="59">
        <v>10390.8</v>
      </c>
      <c r="E21" s="35">
        <f t="shared" si="0"/>
        <v>10414.3</v>
      </c>
      <c r="F21" s="35">
        <f t="shared" si="1"/>
        <v>961.1000000000004</v>
      </c>
      <c r="G21" s="35">
        <f t="shared" si="2"/>
        <v>49.94352346299705</v>
      </c>
      <c r="H21" s="35">
        <f t="shared" si="3"/>
        <v>91.53357587716593</v>
      </c>
      <c r="I21" s="35">
        <f t="shared" si="4"/>
        <v>1.8553297072375856</v>
      </c>
    </row>
    <row r="22" spans="1:9" ht="18" customHeight="1">
      <c r="A22" s="34" t="s">
        <v>128</v>
      </c>
      <c r="B22" s="59">
        <v>7378</v>
      </c>
      <c r="C22" s="59">
        <v>3326.7</v>
      </c>
      <c r="D22" s="59">
        <v>3136.1</v>
      </c>
      <c r="E22" s="35">
        <f t="shared" si="0"/>
        <v>4241.9</v>
      </c>
      <c r="F22" s="35">
        <f t="shared" si="1"/>
        <v>190.5999999999999</v>
      </c>
      <c r="G22" s="35">
        <f t="shared" si="2"/>
        <v>42.506099213879104</v>
      </c>
      <c r="H22" s="35">
        <f t="shared" si="3"/>
        <v>94.27059849099709</v>
      </c>
      <c r="I22" s="35">
        <f t="shared" si="4"/>
        <v>0.5599664602213297</v>
      </c>
    </row>
    <row r="23" spans="1:9" ht="18" customHeight="1">
      <c r="A23" s="34" t="s">
        <v>194</v>
      </c>
      <c r="B23" s="59">
        <v>4734.8</v>
      </c>
      <c r="C23" s="59">
        <v>3008.8</v>
      </c>
      <c r="D23" s="59">
        <v>2756.1</v>
      </c>
      <c r="E23" s="35">
        <f t="shared" si="0"/>
        <v>1978.7000000000003</v>
      </c>
      <c r="F23" s="35">
        <f t="shared" si="1"/>
        <v>252.70000000000027</v>
      </c>
      <c r="G23" s="35">
        <f t="shared" si="2"/>
        <v>58.20942806454338</v>
      </c>
      <c r="H23" s="35">
        <f t="shared" si="3"/>
        <v>91.60130284498803</v>
      </c>
      <c r="I23" s="35">
        <f t="shared" si="4"/>
        <v>0.4921155451088953</v>
      </c>
    </row>
    <row r="24" spans="1:9" ht="18" customHeight="1">
      <c r="A24" s="34" t="s">
        <v>119</v>
      </c>
      <c r="B24" s="59">
        <v>10116.2</v>
      </c>
      <c r="C24" s="59">
        <v>5382.5</v>
      </c>
      <c r="D24" s="59">
        <v>4499.2</v>
      </c>
      <c r="E24" s="35">
        <f t="shared" si="0"/>
        <v>5617.000000000001</v>
      </c>
      <c r="F24" s="35">
        <f t="shared" si="1"/>
        <v>883.3000000000002</v>
      </c>
      <c r="G24" s="35">
        <f t="shared" si="2"/>
        <v>44.47519819695142</v>
      </c>
      <c r="H24" s="35">
        <f t="shared" si="3"/>
        <v>83.5894101254064</v>
      </c>
      <c r="I24" s="35">
        <f t="shared" si="4"/>
        <v>0.8033548349312223</v>
      </c>
    </row>
    <row r="25" spans="1:9" ht="18" customHeight="1">
      <c r="A25" s="34" t="s">
        <v>195</v>
      </c>
      <c r="B25" s="59">
        <v>3847.1</v>
      </c>
      <c r="C25" s="59">
        <v>2024.5</v>
      </c>
      <c r="D25" s="59">
        <v>1815.7</v>
      </c>
      <c r="E25" s="35">
        <f t="shared" si="0"/>
        <v>2031.3999999999999</v>
      </c>
      <c r="F25" s="35">
        <f t="shared" si="1"/>
        <v>208.79999999999995</v>
      </c>
      <c r="G25" s="35">
        <f t="shared" si="2"/>
        <v>47.19658963894882</v>
      </c>
      <c r="H25" s="35">
        <f t="shared" si="3"/>
        <v>89.6863423067424</v>
      </c>
      <c r="I25" s="35">
        <f t="shared" si="4"/>
        <v>0.32420238570959736</v>
      </c>
    </row>
    <row r="26" spans="1:9" ht="18" customHeight="1">
      <c r="A26" s="34" t="s">
        <v>124</v>
      </c>
      <c r="B26" s="59">
        <v>24515.8</v>
      </c>
      <c r="C26" s="59">
        <v>11765.7</v>
      </c>
      <c r="D26" s="59">
        <v>10638.9</v>
      </c>
      <c r="E26" s="35">
        <f t="shared" si="0"/>
        <v>13876.9</v>
      </c>
      <c r="F26" s="35">
        <f t="shared" si="1"/>
        <v>1126.800000000001</v>
      </c>
      <c r="G26" s="35">
        <f t="shared" si="2"/>
        <v>43.396095579177505</v>
      </c>
      <c r="H26" s="35">
        <f t="shared" si="3"/>
        <v>90.42300925571787</v>
      </c>
      <c r="I26" s="35">
        <f t="shared" si="4"/>
        <v>1.8996292126044145</v>
      </c>
    </row>
    <row r="27" spans="1:9" ht="18" customHeight="1">
      <c r="A27" s="34" t="s">
        <v>131</v>
      </c>
      <c r="B27" s="59">
        <v>13441.3</v>
      </c>
      <c r="C27" s="59">
        <v>7036.5</v>
      </c>
      <c r="D27" s="59">
        <v>6675.2</v>
      </c>
      <c r="E27" s="35">
        <f t="shared" si="0"/>
        <v>6766.099999999999</v>
      </c>
      <c r="F27" s="35">
        <f t="shared" si="1"/>
        <v>361.3000000000002</v>
      </c>
      <c r="G27" s="35">
        <f t="shared" si="2"/>
        <v>49.66186306384055</v>
      </c>
      <c r="H27" s="35">
        <f t="shared" si="3"/>
        <v>94.86534498685427</v>
      </c>
      <c r="I27" s="35">
        <f t="shared" si="4"/>
        <v>1.1918906014697936</v>
      </c>
    </row>
    <row r="28" spans="1:9" ht="23.25" customHeight="1">
      <c r="A28" s="34" t="s">
        <v>181</v>
      </c>
      <c r="B28" s="59">
        <v>15768.7</v>
      </c>
      <c r="C28" s="59">
        <v>7337.9</v>
      </c>
      <c r="D28" s="59">
        <v>6107.8</v>
      </c>
      <c r="E28" s="35">
        <f t="shared" si="0"/>
        <v>9660.900000000001</v>
      </c>
      <c r="F28" s="35">
        <f t="shared" si="1"/>
        <v>1230.0999999999995</v>
      </c>
      <c r="G28" s="35">
        <f t="shared" si="2"/>
        <v>38.73369396335779</v>
      </c>
      <c r="H28" s="35">
        <f t="shared" si="3"/>
        <v>83.23634827402935</v>
      </c>
      <c r="I28" s="35">
        <f t="shared" si="4"/>
        <v>1.090578471904543</v>
      </c>
    </row>
    <row r="29" spans="1:9" ht="18" customHeight="1">
      <c r="A29" s="34" t="s">
        <v>132</v>
      </c>
      <c r="B29" s="59">
        <v>20924.6</v>
      </c>
      <c r="C29" s="59">
        <v>11483.6</v>
      </c>
      <c r="D29" s="59">
        <v>10880.6</v>
      </c>
      <c r="E29" s="35">
        <f t="shared" si="0"/>
        <v>10043.999999999998</v>
      </c>
      <c r="F29" s="35">
        <f t="shared" si="1"/>
        <v>603</v>
      </c>
      <c r="G29" s="35">
        <f t="shared" si="2"/>
        <v>51.99908241973563</v>
      </c>
      <c r="H29" s="35">
        <f t="shared" si="3"/>
        <v>94.74903340415898</v>
      </c>
      <c r="I29" s="35">
        <f t="shared" si="4"/>
        <v>1.9427859657167181</v>
      </c>
    </row>
    <row r="30" spans="1:9" ht="23.25" customHeight="1">
      <c r="A30" s="34" t="s">
        <v>182</v>
      </c>
      <c r="B30" s="59">
        <v>6905.7</v>
      </c>
      <c r="C30" s="59">
        <v>2680.9</v>
      </c>
      <c r="D30" s="59">
        <v>2377.8</v>
      </c>
      <c r="E30" s="35">
        <f t="shared" si="0"/>
        <v>4527.9</v>
      </c>
      <c r="F30" s="35">
        <f t="shared" si="1"/>
        <v>303.0999999999999</v>
      </c>
      <c r="G30" s="35">
        <f t="shared" si="2"/>
        <v>34.432425387723185</v>
      </c>
      <c r="H30" s="35">
        <f t="shared" si="3"/>
        <v>88.69409526651498</v>
      </c>
      <c r="I30" s="35">
        <f t="shared" si="4"/>
        <v>0.4245681735640693</v>
      </c>
    </row>
    <row r="31" spans="1:9" ht="18" customHeight="1">
      <c r="A31" s="34" t="s">
        <v>183</v>
      </c>
      <c r="B31" s="59">
        <v>60114.9</v>
      </c>
      <c r="C31" s="59">
        <v>21551.6</v>
      </c>
      <c r="D31" s="59">
        <v>19477.6</v>
      </c>
      <c r="E31" s="35">
        <f t="shared" si="0"/>
        <v>40637.3</v>
      </c>
      <c r="F31" s="35">
        <f t="shared" si="1"/>
        <v>2074</v>
      </c>
      <c r="G31" s="35">
        <f t="shared" si="2"/>
        <v>32.40061948036177</v>
      </c>
      <c r="H31" s="35">
        <f t="shared" si="3"/>
        <v>90.37658456912712</v>
      </c>
      <c r="I31" s="35">
        <f t="shared" si="4"/>
        <v>3.4778236426156592</v>
      </c>
    </row>
    <row r="32" spans="1:9" ht="18" customHeight="1">
      <c r="A32" s="34" t="s">
        <v>184</v>
      </c>
      <c r="B32" s="59">
        <v>19750.8</v>
      </c>
      <c r="C32" s="59">
        <v>10486.4</v>
      </c>
      <c r="D32" s="59">
        <v>10154.6</v>
      </c>
      <c r="E32" s="35">
        <f t="shared" si="0"/>
        <v>9596.199999999999</v>
      </c>
      <c r="F32" s="35">
        <f t="shared" si="1"/>
        <v>331.7999999999993</v>
      </c>
      <c r="G32" s="35">
        <f t="shared" si="2"/>
        <v>51.41361362577719</v>
      </c>
      <c r="H32" s="35">
        <f t="shared" si="3"/>
        <v>96.8359017393958</v>
      </c>
      <c r="I32" s="35">
        <f t="shared" si="4"/>
        <v>1.8131550068440145</v>
      </c>
    </row>
    <row r="33" spans="1:9" ht="18" customHeight="1">
      <c r="A33" s="34" t="s">
        <v>185</v>
      </c>
      <c r="B33" s="59">
        <v>7177.4</v>
      </c>
      <c r="C33" s="59">
        <v>3981.7</v>
      </c>
      <c r="D33" s="59">
        <v>3400</v>
      </c>
      <c r="E33" s="35">
        <f t="shared" si="0"/>
        <v>3777.3999999999996</v>
      </c>
      <c r="F33" s="35">
        <f t="shared" si="1"/>
        <v>581.6999999999998</v>
      </c>
      <c r="G33" s="35">
        <f t="shared" si="2"/>
        <v>47.3709142586452</v>
      </c>
      <c r="H33" s="35">
        <f t="shared" si="3"/>
        <v>85.39066227993068</v>
      </c>
      <c r="I33" s="35">
        <f t="shared" si="4"/>
        <v>0.6070871352165176</v>
      </c>
    </row>
    <row r="34" spans="1:9" ht="18" customHeight="1">
      <c r="A34" s="34" t="s">
        <v>186</v>
      </c>
      <c r="B34" s="59">
        <v>7167.1</v>
      </c>
      <c r="C34" s="59">
        <v>3642.3</v>
      </c>
      <c r="D34" s="59">
        <v>3533.1</v>
      </c>
      <c r="E34" s="35">
        <f t="shared" si="0"/>
        <v>3634.0000000000005</v>
      </c>
      <c r="F34" s="35">
        <f t="shared" si="1"/>
        <v>109.20000000000027</v>
      </c>
      <c r="G34" s="35">
        <f t="shared" si="2"/>
        <v>49.296089073683916</v>
      </c>
      <c r="H34" s="35">
        <f t="shared" si="3"/>
        <v>97.00189440737994</v>
      </c>
      <c r="I34" s="35">
        <f t="shared" si="4"/>
        <v>0.6308528110098466</v>
      </c>
    </row>
    <row r="35" spans="1:9" ht="18" customHeight="1">
      <c r="A35" s="34" t="s">
        <v>187</v>
      </c>
      <c r="B35" s="59">
        <v>6225.6</v>
      </c>
      <c r="C35" s="59">
        <v>3174.1</v>
      </c>
      <c r="D35" s="59">
        <v>3055.5</v>
      </c>
      <c r="E35" s="35">
        <f t="shared" si="0"/>
        <v>3170.1000000000004</v>
      </c>
      <c r="F35" s="35">
        <f t="shared" si="1"/>
        <v>118.59999999999991</v>
      </c>
      <c r="G35" s="35">
        <f t="shared" si="2"/>
        <v>49.0796067848882</v>
      </c>
      <c r="H35" s="35">
        <f t="shared" si="3"/>
        <v>96.26350776598092</v>
      </c>
      <c r="I35" s="35">
        <f t="shared" si="4"/>
        <v>0.5455749240159028</v>
      </c>
    </row>
    <row r="36" spans="1:9" ht="18" customHeight="1">
      <c r="A36" s="34" t="s">
        <v>150</v>
      </c>
      <c r="B36" s="59">
        <v>18042.9</v>
      </c>
      <c r="C36" s="59">
        <v>9682.4</v>
      </c>
      <c r="D36" s="59">
        <v>7918.6</v>
      </c>
      <c r="E36" s="35">
        <f t="shared" si="0"/>
        <v>10124.300000000001</v>
      </c>
      <c r="F36" s="35">
        <f t="shared" si="1"/>
        <v>1763.7999999999993</v>
      </c>
      <c r="G36" s="35">
        <f t="shared" si="2"/>
        <v>43.88762338648443</v>
      </c>
      <c r="H36" s="35">
        <f t="shared" si="3"/>
        <v>81.783442121788</v>
      </c>
      <c r="I36" s="35">
        <f t="shared" si="4"/>
        <v>1.4139059379192696</v>
      </c>
    </row>
    <row r="37" spans="1:9" ht="18" customHeight="1">
      <c r="A37" s="34" t="s">
        <v>115</v>
      </c>
      <c r="B37" s="59">
        <v>298502.5</v>
      </c>
      <c r="C37" s="59">
        <v>163867.1</v>
      </c>
      <c r="D37" s="59">
        <v>153745</v>
      </c>
      <c r="E37" s="35">
        <f t="shared" si="0"/>
        <v>144757.5</v>
      </c>
      <c r="F37" s="35">
        <f t="shared" si="1"/>
        <v>10122.100000000006</v>
      </c>
      <c r="G37" s="35">
        <f t="shared" si="2"/>
        <v>51.50543127779499</v>
      </c>
      <c r="H37" s="35">
        <f t="shared" si="3"/>
        <v>93.82298216054352</v>
      </c>
      <c r="I37" s="35">
        <f t="shared" si="4"/>
        <v>27.451944589371617</v>
      </c>
    </row>
    <row r="38" spans="1:9" ht="18" customHeight="1">
      <c r="A38" s="34" t="s">
        <v>116</v>
      </c>
      <c r="B38" s="59">
        <v>64187.8</v>
      </c>
      <c r="C38" s="59">
        <v>42863.6</v>
      </c>
      <c r="D38" s="59">
        <v>40848.6</v>
      </c>
      <c r="E38" s="35">
        <f t="shared" si="0"/>
        <v>23339.200000000004</v>
      </c>
      <c r="F38" s="35">
        <f t="shared" si="1"/>
        <v>2015</v>
      </c>
      <c r="G38" s="35">
        <f t="shared" si="2"/>
        <v>63.63919623355216</v>
      </c>
      <c r="H38" s="35">
        <f t="shared" si="3"/>
        <v>95.29904161106393</v>
      </c>
      <c r="I38" s="35">
        <f t="shared" si="4"/>
        <v>7.293723397531012</v>
      </c>
    </row>
    <row r="39" spans="1:9" ht="18" customHeight="1">
      <c r="A39" s="34" t="s">
        <v>193</v>
      </c>
      <c r="B39" s="59">
        <v>5023.6</v>
      </c>
      <c r="C39" s="59">
        <v>2692.9</v>
      </c>
      <c r="D39" s="59">
        <v>2044.6</v>
      </c>
      <c r="E39" s="35">
        <f t="shared" si="0"/>
        <v>2979.0000000000005</v>
      </c>
      <c r="F39" s="35">
        <f t="shared" si="1"/>
        <v>648.3000000000002</v>
      </c>
      <c r="G39" s="35">
        <f t="shared" si="2"/>
        <v>40.69989648857393</v>
      </c>
      <c r="H39" s="35">
        <f t="shared" si="3"/>
        <v>75.92558208622674</v>
      </c>
      <c r="I39" s="35">
        <f t="shared" si="4"/>
        <v>0.36507363431285056</v>
      </c>
    </row>
    <row r="40" spans="1:9" ht="18" customHeight="1">
      <c r="A40" s="34" t="s">
        <v>192</v>
      </c>
      <c r="B40" s="59">
        <v>13484.8</v>
      </c>
      <c r="C40" s="59">
        <v>7337.9</v>
      </c>
      <c r="D40" s="59">
        <v>6635</v>
      </c>
      <c r="E40" s="35">
        <f t="shared" si="0"/>
        <v>6849.799999999999</v>
      </c>
      <c r="F40" s="35">
        <f t="shared" si="1"/>
        <v>702.8999999999996</v>
      </c>
      <c r="G40" s="35">
        <f t="shared" si="2"/>
        <v>49.20354769814903</v>
      </c>
      <c r="H40" s="35">
        <f t="shared" si="3"/>
        <v>90.42096512626229</v>
      </c>
      <c r="I40" s="35">
        <f t="shared" si="4"/>
        <v>1.184712688871057</v>
      </c>
    </row>
    <row r="41" spans="1:9" ht="18" customHeight="1">
      <c r="A41" s="34" t="s">
        <v>191</v>
      </c>
      <c r="B41" s="59">
        <v>17259.6</v>
      </c>
      <c r="C41" s="59">
        <v>8059.1</v>
      </c>
      <c r="D41" s="59">
        <v>6000.6</v>
      </c>
      <c r="E41" s="35">
        <f t="shared" si="0"/>
        <v>11258.999999999998</v>
      </c>
      <c r="F41" s="35">
        <f t="shared" si="1"/>
        <v>2058.5</v>
      </c>
      <c r="G41" s="35">
        <f t="shared" si="2"/>
        <v>34.76673851074185</v>
      </c>
      <c r="H41" s="35">
        <f t="shared" si="3"/>
        <v>74.45744562047871</v>
      </c>
      <c r="I41" s="35">
        <f t="shared" si="4"/>
        <v>1.0714373716412458</v>
      </c>
    </row>
    <row r="42" spans="1:9" ht="18" customHeight="1">
      <c r="A42" s="34" t="s">
        <v>190</v>
      </c>
      <c r="B42" s="59">
        <v>2202.7</v>
      </c>
      <c r="C42" s="59">
        <v>1176.3</v>
      </c>
      <c r="D42" s="59">
        <v>889.6</v>
      </c>
      <c r="E42" s="35">
        <f t="shared" si="0"/>
        <v>1313.1</v>
      </c>
      <c r="F42" s="35">
        <f t="shared" si="1"/>
        <v>286.69999999999993</v>
      </c>
      <c r="G42" s="35">
        <f t="shared" si="2"/>
        <v>40.38679802061107</v>
      </c>
      <c r="H42" s="35">
        <f t="shared" si="3"/>
        <v>75.62696591005697</v>
      </c>
      <c r="I42" s="35">
        <f t="shared" si="4"/>
        <v>0.15884256337900413</v>
      </c>
    </row>
    <row r="43" spans="1:9" ht="18" customHeight="1">
      <c r="A43" s="34" t="s">
        <v>188</v>
      </c>
      <c r="B43" s="59">
        <v>51765.6</v>
      </c>
      <c r="C43" s="59">
        <v>16111.1</v>
      </c>
      <c r="D43" s="59">
        <v>16101</v>
      </c>
      <c r="E43" s="35">
        <f t="shared" si="0"/>
        <v>35664.6</v>
      </c>
      <c r="F43" s="35">
        <f t="shared" si="1"/>
        <v>10.100000000000364</v>
      </c>
      <c r="G43" s="35">
        <f t="shared" si="2"/>
        <v>31.103667300292088</v>
      </c>
      <c r="H43" s="35">
        <f t="shared" si="3"/>
        <v>99.93731030159331</v>
      </c>
      <c r="I43" s="35">
        <f t="shared" si="4"/>
        <v>2.8749146953297497</v>
      </c>
    </row>
    <row r="44" spans="1:9" ht="18" customHeight="1">
      <c r="A44" s="40"/>
      <c r="B44" s="60">
        <v>1302650.6</v>
      </c>
      <c r="C44" s="60">
        <v>629376.6</v>
      </c>
      <c r="D44" s="60">
        <v>560051.4</v>
      </c>
      <c r="E44" s="41">
        <f t="shared" si="0"/>
        <v>742599.2000000001</v>
      </c>
      <c r="F44" s="41">
        <f t="shared" si="1"/>
        <v>69325.19999999995</v>
      </c>
      <c r="G44" s="41">
        <f t="shared" si="2"/>
        <v>42.993217060660776</v>
      </c>
      <c r="H44" s="41">
        <f t="shared" si="3"/>
        <v>88.98510049467998</v>
      </c>
      <c r="I44" s="41">
        <f t="shared" si="4"/>
        <v>100</v>
      </c>
    </row>
  </sheetData>
  <sheetProtection/>
  <mergeCells count="8">
    <mergeCell ref="A2:I2"/>
    <mergeCell ref="E4:F4"/>
    <mergeCell ref="G4:H4"/>
    <mergeCell ref="B4:B5"/>
    <mergeCell ref="C4:C5"/>
    <mergeCell ref="D4:D5"/>
    <mergeCell ref="I4:I5"/>
    <mergeCell ref="A4:A5"/>
  </mergeCells>
  <printOptions/>
  <pageMargins left="0.5118110236220472" right="0" top="0.5905511811023623" bottom="0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6.421875" style="28" customWidth="1"/>
    <col min="2" max="2" width="10.00390625" style="28" customWidth="1"/>
    <col min="3" max="3" width="8.8515625" style="28" customWidth="1"/>
    <col min="4" max="4" width="8.8515625" style="32" customWidth="1"/>
    <col min="5" max="5" width="10.8515625" style="28" customWidth="1"/>
    <col min="6" max="6" width="9.7109375" style="28" customWidth="1"/>
    <col min="7" max="7" width="11.421875" style="28" customWidth="1"/>
    <col min="8" max="8" width="10.140625" style="28" customWidth="1"/>
    <col min="9" max="9" width="8.7109375" style="28" customWidth="1"/>
    <col min="10" max="16384" width="8.8515625" style="28" customWidth="1"/>
  </cols>
  <sheetData>
    <row r="1" spans="4:9" s="5" customFormat="1" ht="12.75">
      <c r="D1" s="30"/>
      <c r="I1" s="7" t="s">
        <v>133</v>
      </c>
    </row>
    <row r="2" spans="1:7" s="5" customFormat="1" ht="12.75">
      <c r="A2" s="6"/>
      <c r="B2" s="6"/>
      <c r="C2" s="6"/>
      <c r="D2" s="31"/>
      <c r="E2" s="6"/>
      <c r="F2" s="6"/>
      <c r="G2" s="6"/>
    </row>
    <row r="3" spans="1:9" s="5" customFormat="1" ht="22.5" customHeight="1">
      <c r="A3" s="6"/>
      <c r="B3" s="6"/>
      <c r="C3" s="6"/>
      <c r="D3" s="31"/>
      <c r="E3" s="6"/>
      <c r="F3" s="6"/>
      <c r="G3" s="6"/>
      <c r="I3" s="7"/>
    </row>
    <row r="4" spans="1:9" s="5" customFormat="1" ht="48" customHeight="1">
      <c r="A4" s="99" t="s">
        <v>210</v>
      </c>
      <c r="B4" s="99"/>
      <c r="C4" s="99"/>
      <c r="D4" s="99"/>
      <c r="E4" s="99"/>
      <c r="F4" s="99"/>
      <c r="G4" s="99"/>
      <c r="H4" s="99"/>
      <c r="I4" s="99"/>
    </row>
    <row r="5" spans="4:9" s="5" customFormat="1" ht="21" customHeight="1">
      <c r="D5" s="30"/>
      <c r="I5" s="8"/>
    </row>
    <row r="6" spans="1:9" s="29" customFormat="1" ht="21" customHeight="1">
      <c r="A6" s="100" t="s">
        <v>134</v>
      </c>
      <c r="B6" s="89" t="s">
        <v>171</v>
      </c>
      <c r="C6" s="89" t="s">
        <v>205</v>
      </c>
      <c r="D6" s="89" t="s">
        <v>78</v>
      </c>
      <c r="E6" s="84" t="s">
        <v>72</v>
      </c>
      <c r="F6" s="84"/>
      <c r="G6" s="84" t="s">
        <v>73</v>
      </c>
      <c r="H6" s="84"/>
      <c r="I6" s="89" t="s">
        <v>71</v>
      </c>
    </row>
    <row r="7" spans="1:9" s="29" customFormat="1" ht="39.75" customHeight="1">
      <c r="A7" s="100"/>
      <c r="B7" s="89"/>
      <c r="C7" s="89"/>
      <c r="D7" s="89"/>
      <c r="E7" s="76" t="s">
        <v>69</v>
      </c>
      <c r="F7" s="76" t="s">
        <v>206</v>
      </c>
      <c r="G7" s="76" t="s">
        <v>70</v>
      </c>
      <c r="H7" s="76" t="s">
        <v>207</v>
      </c>
      <c r="I7" s="89"/>
    </row>
    <row r="8" spans="1:9" ht="73.5" customHeight="1">
      <c r="A8" s="78" t="s">
        <v>154</v>
      </c>
      <c r="B8" s="79">
        <v>95597.8</v>
      </c>
      <c r="C8" s="79">
        <v>54095.2</v>
      </c>
      <c r="D8" s="79">
        <v>48702.5</v>
      </c>
      <c r="E8" s="80">
        <f>B8-D8</f>
        <v>46895.3</v>
      </c>
      <c r="F8" s="80">
        <f>C8-D8</f>
        <v>5392.699999999997</v>
      </c>
      <c r="G8" s="80">
        <f>D8/B8*100</f>
        <v>50.94521003621422</v>
      </c>
      <c r="H8" s="80">
        <f>D8/C8*100</f>
        <v>90.03109333175587</v>
      </c>
      <c r="I8" s="80">
        <f>D8/$D$16*100</f>
        <v>10.051507720998504</v>
      </c>
    </row>
    <row r="9" spans="1:9" ht="75" customHeight="1">
      <c r="A9" s="78" t="s">
        <v>197</v>
      </c>
      <c r="B9" s="79">
        <v>119625.5</v>
      </c>
      <c r="C9" s="79">
        <v>18220.5</v>
      </c>
      <c r="D9" s="79">
        <v>17066.6</v>
      </c>
      <c r="E9" s="80">
        <f aca="true" t="shared" si="0" ref="E9:E16">B9-D9</f>
        <v>102558.9</v>
      </c>
      <c r="F9" s="80">
        <f aca="true" t="shared" si="1" ref="F9:F16">C9-D9</f>
        <v>1153.9000000000015</v>
      </c>
      <c r="G9" s="80">
        <f aca="true" t="shared" si="2" ref="G9:G16">D9/B9*100</f>
        <v>14.266690630342191</v>
      </c>
      <c r="H9" s="80">
        <f aca="true" t="shared" si="3" ref="H9:H16">D9/C9*100</f>
        <v>93.66702340770011</v>
      </c>
      <c r="I9" s="80">
        <f aca="true" t="shared" si="4" ref="I9:I16">D9/$D$16*100</f>
        <v>3.522305049457277</v>
      </c>
    </row>
    <row r="10" spans="1:9" ht="75" customHeight="1">
      <c r="A10" s="78" t="s">
        <v>198</v>
      </c>
      <c r="B10" s="79">
        <v>2757.5</v>
      </c>
      <c r="C10" s="79">
        <v>1034.4</v>
      </c>
      <c r="D10" s="79">
        <v>1000.6</v>
      </c>
      <c r="E10" s="80">
        <f t="shared" si="0"/>
        <v>1756.9</v>
      </c>
      <c r="F10" s="80">
        <f t="shared" si="1"/>
        <v>33.80000000000007</v>
      </c>
      <c r="G10" s="80">
        <f t="shared" si="2"/>
        <v>36.28649138712602</v>
      </c>
      <c r="H10" s="80">
        <f t="shared" si="3"/>
        <v>96.73240525908739</v>
      </c>
      <c r="I10" s="80">
        <f t="shared" si="4"/>
        <v>0.20650969920704484</v>
      </c>
    </row>
    <row r="11" spans="1:9" ht="80.25" customHeight="1">
      <c r="A11" s="78" t="s">
        <v>166</v>
      </c>
      <c r="B11" s="79">
        <v>741438.7</v>
      </c>
      <c r="C11" s="79">
        <v>382491.3</v>
      </c>
      <c r="D11" s="79">
        <v>346254.7</v>
      </c>
      <c r="E11" s="80">
        <f t="shared" si="0"/>
        <v>395183.99999999994</v>
      </c>
      <c r="F11" s="80">
        <f t="shared" si="1"/>
        <v>36236.59999999998</v>
      </c>
      <c r="G11" s="80">
        <f t="shared" si="2"/>
        <v>46.70038129922272</v>
      </c>
      <c r="H11" s="80">
        <f t="shared" si="3"/>
        <v>90.52616360162963</v>
      </c>
      <c r="I11" s="80">
        <f t="shared" si="4"/>
        <v>71.46207670000557</v>
      </c>
    </row>
    <row r="12" spans="1:9" ht="71.25" customHeight="1">
      <c r="A12" s="78" t="s">
        <v>167</v>
      </c>
      <c r="B12" s="79">
        <v>60.8</v>
      </c>
      <c r="C12" s="79">
        <v>30.4</v>
      </c>
      <c r="D12" s="79">
        <v>0</v>
      </c>
      <c r="E12" s="80">
        <f t="shared" si="0"/>
        <v>60.8</v>
      </c>
      <c r="F12" s="80">
        <f t="shared" si="1"/>
        <v>30.4</v>
      </c>
      <c r="G12" s="80">
        <f t="shared" si="2"/>
        <v>0</v>
      </c>
      <c r="H12" s="80">
        <f t="shared" si="3"/>
        <v>0</v>
      </c>
      <c r="I12" s="80">
        <f t="shared" si="4"/>
        <v>0</v>
      </c>
    </row>
    <row r="13" spans="1:9" ht="72" customHeight="1">
      <c r="A13" s="78" t="s">
        <v>168</v>
      </c>
      <c r="B13" s="79">
        <v>147230.7</v>
      </c>
      <c r="C13" s="79">
        <v>77456.1</v>
      </c>
      <c r="D13" s="79">
        <v>69133.1</v>
      </c>
      <c r="E13" s="80">
        <f t="shared" si="0"/>
        <v>78097.6</v>
      </c>
      <c r="F13" s="80">
        <f t="shared" si="1"/>
        <v>8323</v>
      </c>
      <c r="G13" s="80">
        <f t="shared" si="2"/>
        <v>46.955628140055026</v>
      </c>
      <c r="H13" s="80">
        <f t="shared" si="3"/>
        <v>89.25455838855817</v>
      </c>
      <c r="I13" s="80">
        <f t="shared" si="4"/>
        <v>14.268094829352943</v>
      </c>
    </row>
    <row r="14" spans="1:9" ht="80.25" customHeight="1">
      <c r="A14" s="78" t="s">
        <v>169</v>
      </c>
      <c r="B14" s="79">
        <v>1865.7</v>
      </c>
      <c r="C14" s="79">
        <v>450</v>
      </c>
      <c r="D14" s="79">
        <v>258.3</v>
      </c>
      <c r="E14" s="80">
        <f t="shared" si="0"/>
        <v>1607.4</v>
      </c>
      <c r="F14" s="80">
        <f t="shared" si="1"/>
        <v>191.7</v>
      </c>
      <c r="G14" s="80">
        <f t="shared" si="2"/>
        <v>13.844669561022673</v>
      </c>
      <c r="H14" s="80">
        <f t="shared" si="3"/>
        <v>57.400000000000006</v>
      </c>
      <c r="I14" s="80">
        <f t="shared" si="4"/>
        <v>0.053309469623405645</v>
      </c>
    </row>
    <row r="15" spans="1:9" ht="80.25" customHeight="1">
      <c r="A15" s="78" t="s">
        <v>170</v>
      </c>
      <c r="B15" s="79">
        <v>14248.2</v>
      </c>
      <c r="C15" s="79">
        <v>2456.7</v>
      </c>
      <c r="D15" s="79">
        <v>2113.5</v>
      </c>
      <c r="E15" s="80">
        <f t="shared" si="0"/>
        <v>12134.7</v>
      </c>
      <c r="F15" s="80">
        <f t="shared" si="1"/>
        <v>343.1999999999998</v>
      </c>
      <c r="G15" s="80">
        <f t="shared" si="2"/>
        <v>14.833452646650102</v>
      </c>
      <c r="H15" s="80">
        <f t="shared" si="3"/>
        <v>86.03004029796068</v>
      </c>
      <c r="I15" s="80">
        <f t="shared" si="4"/>
        <v>0.43619653135527614</v>
      </c>
    </row>
    <row r="16" spans="1:9" ht="17.25" customHeight="1">
      <c r="A16" s="81" t="s">
        <v>145</v>
      </c>
      <c r="B16" s="82">
        <v>1122824.9</v>
      </c>
      <c r="C16" s="82">
        <v>536234.7</v>
      </c>
      <c r="D16" s="82">
        <v>484529.3</v>
      </c>
      <c r="E16" s="42">
        <f t="shared" si="0"/>
        <v>638295.5999999999</v>
      </c>
      <c r="F16" s="42">
        <f t="shared" si="1"/>
        <v>51705.399999999965</v>
      </c>
      <c r="G16" s="42">
        <f t="shared" si="2"/>
        <v>43.152703507020554</v>
      </c>
      <c r="H16" s="42">
        <f t="shared" si="3"/>
        <v>90.35769225676744</v>
      </c>
      <c r="I16" s="42">
        <f t="shared" si="4"/>
        <v>100</v>
      </c>
    </row>
  </sheetData>
  <sheetProtection/>
  <mergeCells count="8">
    <mergeCell ref="A4:I4"/>
    <mergeCell ref="E6:F6"/>
    <mergeCell ref="G6:H6"/>
    <mergeCell ref="B6:B7"/>
    <mergeCell ref="C6:C7"/>
    <mergeCell ref="D6:D7"/>
    <mergeCell ref="I6:I7"/>
    <mergeCell ref="A6:A7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31">
      <selection activeCell="H24" sqref="H24"/>
    </sheetView>
  </sheetViews>
  <sheetFormatPr defaultColWidth="9.140625" defaultRowHeight="12.75"/>
  <cols>
    <col min="1" max="1" width="30.7109375" style="15" customWidth="1"/>
    <col min="2" max="2" width="10.00390625" style="19" customWidth="1"/>
    <col min="3" max="3" width="8.00390625" style="19" customWidth="1"/>
    <col min="4" max="4" width="10.00390625" style="19" customWidth="1"/>
    <col min="5" max="5" width="8.00390625" style="19" customWidth="1"/>
    <col min="6" max="6" width="9.8515625" style="19" customWidth="1"/>
    <col min="7" max="7" width="8.8515625" style="19" customWidth="1"/>
    <col min="8" max="8" width="11.28125" style="15" customWidth="1"/>
    <col min="9" max="16384" width="8.8515625" style="15" customWidth="1"/>
  </cols>
  <sheetData>
    <row r="1" spans="1:7" ht="13.5">
      <c r="A1" s="12"/>
      <c r="B1" s="13"/>
      <c r="C1" s="13"/>
      <c r="F1" s="13"/>
      <c r="G1" s="14" t="s">
        <v>137</v>
      </c>
    </row>
    <row r="2" spans="1:7" ht="26.25" customHeight="1">
      <c r="A2" s="12"/>
      <c r="B2" s="13"/>
      <c r="C2" s="13"/>
      <c r="F2" s="13"/>
      <c r="G2" s="13"/>
    </row>
    <row r="3" spans="1:7" ht="13.5">
      <c r="A3" s="12"/>
      <c r="B3" s="13"/>
      <c r="C3" s="13"/>
      <c r="F3" s="13"/>
      <c r="G3" s="13"/>
    </row>
    <row r="4" spans="1:7" s="16" customFormat="1" ht="18" customHeight="1">
      <c r="A4" s="102" t="s">
        <v>138</v>
      </c>
      <c r="B4" s="102"/>
      <c r="C4" s="102"/>
      <c r="D4" s="102"/>
      <c r="E4" s="102"/>
      <c r="F4" s="102"/>
      <c r="G4" s="102"/>
    </row>
    <row r="5" spans="1:7" ht="30" customHeight="1">
      <c r="A5" s="102" t="s">
        <v>211</v>
      </c>
      <c r="B5" s="102"/>
      <c r="C5" s="102"/>
      <c r="D5" s="102"/>
      <c r="E5" s="102"/>
      <c r="F5" s="102"/>
      <c r="G5" s="102"/>
    </row>
    <row r="6" spans="1:9" ht="9.75" customHeight="1">
      <c r="A6" s="12"/>
      <c r="B6" s="12"/>
      <c r="C6" s="12"/>
      <c r="D6" s="15"/>
      <c r="E6" s="15"/>
      <c r="F6" s="12"/>
      <c r="G6" s="12"/>
      <c r="I6" s="17"/>
    </row>
    <row r="7" spans="1:7" ht="33" customHeight="1">
      <c r="A7" s="103" t="s">
        <v>139</v>
      </c>
      <c r="B7" s="104" t="s">
        <v>199</v>
      </c>
      <c r="C7" s="105"/>
      <c r="D7" s="104" t="s">
        <v>212</v>
      </c>
      <c r="E7" s="105"/>
      <c r="F7" s="106" t="s">
        <v>148</v>
      </c>
      <c r="G7" s="106"/>
    </row>
    <row r="8" spans="1:7" ht="42" customHeight="1">
      <c r="A8" s="103"/>
      <c r="B8" s="43" t="s">
        <v>140</v>
      </c>
      <c r="C8" s="43" t="s">
        <v>141</v>
      </c>
      <c r="D8" s="23" t="s">
        <v>140</v>
      </c>
      <c r="E8" s="23" t="s">
        <v>141</v>
      </c>
      <c r="F8" s="24" t="s">
        <v>152</v>
      </c>
      <c r="G8" s="24" t="s">
        <v>153</v>
      </c>
    </row>
    <row r="9" spans="1:7" s="18" customFormat="1" ht="9.75">
      <c r="A9" s="44">
        <v>1</v>
      </c>
      <c r="B9" s="44">
        <v>4</v>
      </c>
      <c r="C9" s="44">
        <v>5</v>
      </c>
      <c r="D9" s="25">
        <v>4</v>
      </c>
      <c r="E9" s="25">
        <v>5</v>
      </c>
      <c r="F9" s="25" t="s">
        <v>149</v>
      </c>
      <c r="G9" s="25">
        <v>7</v>
      </c>
    </row>
    <row r="10" spans="1:7" ht="12.75" customHeight="1">
      <c r="A10" s="49" t="s">
        <v>142</v>
      </c>
      <c r="B10" s="26">
        <v>56.7</v>
      </c>
      <c r="C10" s="26">
        <f>B10/$D$13*100</f>
        <v>1.2212194964354177</v>
      </c>
      <c r="D10" s="26">
        <v>714.4</v>
      </c>
      <c r="E10" s="26">
        <f>D10/$D$13*100</f>
        <v>15.386934889831789</v>
      </c>
      <c r="F10" s="26">
        <f>D10-B10</f>
        <v>657.6999999999999</v>
      </c>
      <c r="G10" s="27">
        <f>F10/B10*100</f>
        <v>1159.9647266313932</v>
      </c>
    </row>
    <row r="11" spans="1:7" ht="14.25">
      <c r="A11" s="49" t="s">
        <v>143</v>
      </c>
      <c r="B11" s="26">
        <v>410.1</v>
      </c>
      <c r="C11" s="26">
        <f>B11/$D$13*100</f>
        <v>8.832841543001143</v>
      </c>
      <c r="D11" s="26">
        <v>1603.5</v>
      </c>
      <c r="E11" s="26">
        <f>D11/$D$13*100</f>
        <v>34.53660427749898</v>
      </c>
      <c r="F11" s="26">
        <f>D11-B11</f>
        <v>1193.4</v>
      </c>
      <c r="G11" s="27">
        <f>F11/B11*100</f>
        <v>291.0021945866862</v>
      </c>
    </row>
    <row r="12" spans="1:7" ht="14.25">
      <c r="A12" s="49" t="s">
        <v>144</v>
      </c>
      <c r="B12" s="26">
        <v>642.2</v>
      </c>
      <c r="C12" s="26">
        <f>B12/$D$13*100</f>
        <v>13.831872321178576</v>
      </c>
      <c r="D12" s="26">
        <v>2325</v>
      </c>
      <c r="E12" s="26">
        <f>D12/$D$13*100</f>
        <v>50.07646083266925</v>
      </c>
      <c r="F12" s="26">
        <f>D12-B12</f>
        <v>1682.8</v>
      </c>
      <c r="G12" s="27">
        <f>F12/B12*100</f>
        <v>262.03674867642474</v>
      </c>
    </row>
    <row r="13" spans="1:7" ht="14.25">
      <c r="A13" s="52" t="s">
        <v>145</v>
      </c>
      <c r="B13" s="53">
        <f>B10+B11+B12</f>
        <v>1109</v>
      </c>
      <c r="C13" s="54">
        <f>SUM(C10:C12)</f>
        <v>23.885933360615137</v>
      </c>
      <c r="D13" s="53">
        <f>D10+D11+D12</f>
        <v>4642.9</v>
      </c>
      <c r="E13" s="54">
        <f>SUM(E10:E12)</f>
        <v>100.00000000000003</v>
      </c>
      <c r="F13" s="53">
        <f>D13-B13</f>
        <v>3533.8999999999996</v>
      </c>
      <c r="G13" s="54">
        <f>F13/B13*100</f>
        <v>318.65644724977454</v>
      </c>
    </row>
    <row r="14" spans="1:6" ht="13.5">
      <c r="A14" s="19"/>
      <c r="B14" s="101"/>
      <c r="C14" s="101"/>
      <c r="F14" s="20"/>
    </row>
    <row r="15" ht="27" customHeight="1"/>
    <row r="16" spans="1:7" ht="29.25" customHeight="1">
      <c r="A16" s="102" t="s">
        <v>138</v>
      </c>
      <c r="B16" s="102"/>
      <c r="C16" s="102"/>
      <c r="D16" s="102"/>
      <c r="E16" s="102"/>
      <c r="F16" s="102"/>
      <c r="G16" s="102"/>
    </row>
    <row r="17" spans="1:7" ht="33.75" customHeight="1">
      <c r="A17" s="102" t="s">
        <v>213</v>
      </c>
      <c r="B17" s="102"/>
      <c r="C17" s="102"/>
      <c r="D17" s="102"/>
      <c r="E17" s="102"/>
      <c r="F17" s="102"/>
      <c r="G17" s="102"/>
    </row>
    <row r="18" spans="2:7" ht="11.25" customHeight="1">
      <c r="B18" s="15"/>
      <c r="C18" s="15"/>
      <c r="D18" s="15"/>
      <c r="E18" s="15"/>
      <c r="F18" s="15"/>
      <c r="G18" s="15"/>
    </row>
    <row r="19" spans="1:7" s="45" customFormat="1" ht="28.5" customHeight="1">
      <c r="A19" s="103" t="s">
        <v>200</v>
      </c>
      <c r="B19" s="104" t="s">
        <v>199</v>
      </c>
      <c r="C19" s="105"/>
      <c r="D19" s="104" t="s">
        <v>212</v>
      </c>
      <c r="E19" s="105"/>
      <c r="F19" s="104" t="s">
        <v>148</v>
      </c>
      <c r="G19" s="105"/>
    </row>
    <row r="20" spans="1:7" s="45" customFormat="1" ht="34.5" customHeight="1">
      <c r="A20" s="103"/>
      <c r="B20" s="43" t="s">
        <v>140</v>
      </c>
      <c r="C20" s="43" t="s">
        <v>141</v>
      </c>
      <c r="D20" s="43" t="s">
        <v>140</v>
      </c>
      <c r="E20" s="43" t="s">
        <v>141</v>
      </c>
      <c r="F20" s="43" t="s">
        <v>152</v>
      </c>
      <c r="G20" s="43" t="s">
        <v>153</v>
      </c>
    </row>
    <row r="21" spans="1:7" s="46" customFormat="1" ht="9.75">
      <c r="A21" s="44">
        <v>1</v>
      </c>
      <c r="B21" s="44">
        <v>4</v>
      </c>
      <c r="C21" s="44">
        <v>5</v>
      </c>
      <c r="D21" s="44">
        <v>4</v>
      </c>
      <c r="E21" s="44">
        <v>5</v>
      </c>
      <c r="F21" s="44" t="s">
        <v>149</v>
      </c>
      <c r="G21" s="44">
        <v>7</v>
      </c>
    </row>
    <row r="22" spans="1:7" s="45" customFormat="1" ht="18" customHeight="1">
      <c r="A22" s="47" t="s">
        <v>142</v>
      </c>
      <c r="B22" s="48">
        <f>SUM(B23:B25)</f>
        <v>56.7</v>
      </c>
      <c r="C22" s="48">
        <f aca="true" t="shared" si="0" ref="C22:C34">B22/$D$34*100</f>
        <v>1.2212194964354177</v>
      </c>
      <c r="D22" s="48">
        <f>SUM(D23:D25)</f>
        <v>714.4</v>
      </c>
      <c r="E22" s="48">
        <f aca="true" t="shared" si="1" ref="E22:E34">D22/$D$34*100</f>
        <v>15.386934889831789</v>
      </c>
      <c r="F22" s="48">
        <f>D22-B22</f>
        <v>657.6999999999999</v>
      </c>
      <c r="G22" s="48">
        <f>F22/B22*100</f>
        <v>1159.9647266313932</v>
      </c>
    </row>
    <row r="23" spans="1:7" s="45" customFormat="1" ht="18" customHeight="1">
      <c r="A23" s="49" t="s">
        <v>146</v>
      </c>
      <c r="B23" s="50">
        <v>0</v>
      </c>
      <c r="C23" s="51">
        <f t="shared" si="0"/>
        <v>0</v>
      </c>
      <c r="D23" s="50">
        <v>55.4</v>
      </c>
      <c r="E23" s="51">
        <f t="shared" si="1"/>
        <v>1.1932197548945704</v>
      </c>
      <c r="F23" s="51">
        <f aca="true" t="shared" si="2" ref="F23:F37">D23-B23</f>
        <v>55.4</v>
      </c>
      <c r="G23" s="51" t="e">
        <f aca="true" t="shared" si="3" ref="G23:G35">F23/B23*100</f>
        <v>#DIV/0!</v>
      </c>
    </row>
    <row r="24" spans="1:7" s="45" customFormat="1" ht="18" customHeight="1">
      <c r="A24" s="49" t="s">
        <v>147</v>
      </c>
      <c r="B24" s="50">
        <v>34.5</v>
      </c>
      <c r="C24" s="51">
        <f t="shared" si="0"/>
        <v>0.7430700639686404</v>
      </c>
      <c r="D24" s="50">
        <v>506.5</v>
      </c>
      <c r="E24" s="51">
        <f t="shared" si="1"/>
        <v>10.90913006956859</v>
      </c>
      <c r="F24" s="51">
        <f t="shared" si="2"/>
        <v>472</v>
      </c>
      <c r="G24" s="51">
        <f t="shared" si="3"/>
        <v>1368.1159420289855</v>
      </c>
    </row>
    <row r="25" spans="1:7" s="45" customFormat="1" ht="18" customHeight="1">
      <c r="A25" s="49" t="s">
        <v>201</v>
      </c>
      <c r="B25" s="50">
        <v>22.2</v>
      </c>
      <c r="C25" s="51">
        <f t="shared" si="0"/>
        <v>0.47814943246677727</v>
      </c>
      <c r="D25" s="50">
        <v>152.5</v>
      </c>
      <c r="E25" s="51">
        <f t="shared" si="1"/>
        <v>3.2845850653686273</v>
      </c>
      <c r="F25" s="51">
        <f t="shared" si="2"/>
        <v>130.3</v>
      </c>
      <c r="G25" s="51">
        <f t="shared" si="3"/>
        <v>586.9369369369371</v>
      </c>
    </row>
    <row r="26" spans="1:7" s="45" customFormat="1" ht="18" customHeight="1">
      <c r="A26" s="47" t="s">
        <v>143</v>
      </c>
      <c r="B26" s="48">
        <f>SUM(B27:B29)</f>
        <v>410.1</v>
      </c>
      <c r="C26" s="48">
        <f t="shared" si="0"/>
        <v>8.832841543001143</v>
      </c>
      <c r="D26" s="48">
        <f>SUM(D27:D29)</f>
        <v>1603.5</v>
      </c>
      <c r="E26" s="48">
        <f t="shared" si="1"/>
        <v>34.53660427749898</v>
      </c>
      <c r="F26" s="48">
        <f t="shared" si="2"/>
        <v>1193.4</v>
      </c>
      <c r="G26" s="48">
        <f t="shared" si="3"/>
        <v>291.0021945866862</v>
      </c>
    </row>
    <row r="27" spans="1:7" s="45" customFormat="1" ht="18" customHeight="1">
      <c r="A27" s="49" t="s">
        <v>146</v>
      </c>
      <c r="B27" s="50">
        <v>2.8</v>
      </c>
      <c r="C27" s="51">
        <f t="shared" si="0"/>
        <v>0.06030713562644038</v>
      </c>
      <c r="D27" s="50">
        <v>171.1</v>
      </c>
      <c r="E27" s="51">
        <f t="shared" si="1"/>
        <v>3.6851967520299818</v>
      </c>
      <c r="F27" s="51">
        <f t="shared" si="2"/>
        <v>168.29999999999998</v>
      </c>
      <c r="G27" s="51">
        <f t="shared" si="3"/>
        <v>6010.714285714285</v>
      </c>
    </row>
    <row r="28" spans="1:7" s="45" customFormat="1" ht="18" customHeight="1">
      <c r="A28" s="49" t="s">
        <v>147</v>
      </c>
      <c r="B28" s="50">
        <v>407.3</v>
      </c>
      <c r="C28" s="51">
        <f t="shared" si="0"/>
        <v>8.772534407374701</v>
      </c>
      <c r="D28" s="50">
        <v>1432.4</v>
      </c>
      <c r="E28" s="51">
        <f t="shared" si="1"/>
        <v>30.851407525469</v>
      </c>
      <c r="F28" s="51">
        <f t="shared" si="2"/>
        <v>1025.1000000000001</v>
      </c>
      <c r="G28" s="51">
        <f t="shared" si="3"/>
        <v>251.68180702185126</v>
      </c>
    </row>
    <row r="29" spans="1:7" s="45" customFormat="1" ht="18" customHeight="1">
      <c r="A29" s="49" t="s">
        <v>201</v>
      </c>
      <c r="B29" s="50">
        <v>0</v>
      </c>
      <c r="C29" s="51">
        <f t="shared" si="0"/>
        <v>0</v>
      </c>
      <c r="D29" s="50">
        <v>0</v>
      </c>
      <c r="E29" s="51">
        <f t="shared" si="1"/>
        <v>0</v>
      </c>
      <c r="F29" s="51">
        <f t="shared" si="2"/>
        <v>0</v>
      </c>
      <c r="G29" s="51" t="e">
        <f t="shared" si="3"/>
        <v>#DIV/0!</v>
      </c>
    </row>
    <row r="30" spans="1:7" s="45" customFormat="1" ht="18" customHeight="1">
      <c r="A30" s="47" t="s">
        <v>144</v>
      </c>
      <c r="B30" s="48">
        <f>SUM(B31:B33)</f>
        <v>642.2</v>
      </c>
      <c r="C30" s="48">
        <f t="shared" si="0"/>
        <v>13.831872321178576</v>
      </c>
      <c r="D30" s="48">
        <f>SUM(D31:D33)</f>
        <v>2325</v>
      </c>
      <c r="E30" s="48">
        <f t="shared" si="1"/>
        <v>50.07646083266925</v>
      </c>
      <c r="F30" s="48">
        <f t="shared" si="2"/>
        <v>1682.8</v>
      </c>
      <c r="G30" s="48">
        <f t="shared" si="3"/>
        <v>262.03674867642474</v>
      </c>
    </row>
    <row r="31" spans="1:7" s="45" customFormat="1" ht="18" customHeight="1">
      <c r="A31" s="49" t="s">
        <v>146</v>
      </c>
      <c r="B31" s="50">
        <v>9.7</v>
      </c>
      <c r="C31" s="51">
        <f t="shared" si="0"/>
        <v>0.20892114842016846</v>
      </c>
      <c r="D31" s="50">
        <v>316.3</v>
      </c>
      <c r="E31" s="51">
        <f t="shared" si="1"/>
        <v>6.812552499515389</v>
      </c>
      <c r="F31" s="51">
        <f t="shared" si="2"/>
        <v>306.6</v>
      </c>
      <c r="G31" s="51">
        <f t="shared" si="3"/>
        <v>3160.8247422680415</v>
      </c>
    </row>
    <row r="32" spans="1:7" s="45" customFormat="1" ht="18" customHeight="1">
      <c r="A32" s="49" t="s">
        <v>147</v>
      </c>
      <c r="B32" s="50">
        <v>14.4</v>
      </c>
      <c r="C32" s="51">
        <f t="shared" si="0"/>
        <v>0.3101509832216934</v>
      </c>
      <c r="D32" s="50">
        <v>1526.9</v>
      </c>
      <c r="E32" s="51">
        <f t="shared" si="1"/>
        <v>32.88677335286137</v>
      </c>
      <c r="F32" s="51">
        <f t="shared" si="2"/>
        <v>1512.5</v>
      </c>
      <c r="G32" s="51">
        <f t="shared" si="3"/>
        <v>10503.47222222222</v>
      </c>
    </row>
    <row r="33" spans="1:7" s="45" customFormat="1" ht="18" customHeight="1">
      <c r="A33" s="49" t="s">
        <v>201</v>
      </c>
      <c r="B33" s="50">
        <v>618.1</v>
      </c>
      <c r="C33" s="51">
        <f t="shared" si="0"/>
        <v>13.312800189536715</v>
      </c>
      <c r="D33" s="50">
        <v>481.8</v>
      </c>
      <c r="E33" s="51">
        <f t="shared" si="1"/>
        <v>10.37713498029249</v>
      </c>
      <c r="F33" s="51">
        <f t="shared" si="2"/>
        <v>-136.3</v>
      </c>
      <c r="G33" s="51">
        <f t="shared" si="3"/>
        <v>-22.051447985762824</v>
      </c>
    </row>
    <row r="34" spans="1:7" s="45" customFormat="1" ht="18" customHeight="1">
      <c r="A34" s="47" t="s">
        <v>145</v>
      </c>
      <c r="B34" s="48">
        <f>SUM(B22,B26,B30)</f>
        <v>1109</v>
      </c>
      <c r="C34" s="48">
        <f t="shared" si="0"/>
        <v>23.885933360615137</v>
      </c>
      <c r="D34" s="48">
        <f>SUM(D22,D26,D30)</f>
        <v>4642.9</v>
      </c>
      <c r="E34" s="48">
        <f t="shared" si="1"/>
        <v>100</v>
      </c>
      <c r="F34" s="48">
        <f t="shared" si="2"/>
        <v>3533.8999999999996</v>
      </c>
      <c r="G34" s="48">
        <f t="shared" si="3"/>
        <v>318.65644724977454</v>
      </c>
    </row>
    <row r="35" spans="1:7" s="45" customFormat="1" ht="18" customHeight="1">
      <c r="A35" s="49" t="s">
        <v>146</v>
      </c>
      <c r="B35" s="50">
        <f>SUM(B23,B27,B31)</f>
        <v>12.5</v>
      </c>
      <c r="C35" s="51">
        <f>SUM(C23,C27,C31)</f>
        <v>0.2692282840466088</v>
      </c>
      <c r="D35" s="50">
        <f>SUM(D23,D27,D31)</f>
        <v>542.8</v>
      </c>
      <c r="E35" s="51">
        <f>SUM(E23,E27,E31)</f>
        <v>11.690969006439941</v>
      </c>
      <c r="F35" s="51">
        <f>D35-B35</f>
        <v>530.3</v>
      </c>
      <c r="G35" s="51">
        <f t="shared" si="3"/>
        <v>4242.4</v>
      </c>
    </row>
    <row r="36" spans="1:7" s="45" customFormat="1" ht="18" customHeight="1">
      <c r="A36" s="49" t="s">
        <v>147</v>
      </c>
      <c r="B36" s="50">
        <f>SUM(B24,B28,B32)</f>
        <v>456.2</v>
      </c>
      <c r="C36" s="51">
        <f>SUM(C24,C28,C32)</f>
        <v>9.825755454565034</v>
      </c>
      <c r="D36" s="50">
        <f>SUM(D24,D28,D32)</f>
        <v>3465.8</v>
      </c>
      <c r="E36" s="51">
        <f>SUM(E24,E28,E32)</f>
        <v>74.64731094789896</v>
      </c>
      <c r="F36" s="51">
        <f t="shared" si="2"/>
        <v>3009.6000000000004</v>
      </c>
      <c r="G36" s="51">
        <f>F36/B36*100</f>
        <v>659.710653222271</v>
      </c>
    </row>
    <row r="37" spans="1:7" s="45" customFormat="1" ht="18" customHeight="1">
      <c r="A37" s="49" t="s">
        <v>201</v>
      </c>
      <c r="B37" s="50">
        <f>SUM(B25,B29,B33)</f>
        <v>640.3000000000001</v>
      </c>
      <c r="C37" s="51">
        <f>SUM(C25,C29,C33)</f>
        <v>13.790949622003492</v>
      </c>
      <c r="D37" s="50">
        <f>SUM(D25,D29,D33)</f>
        <v>634.3</v>
      </c>
      <c r="E37" s="51">
        <f>SUM(E25,E29,E33)</f>
        <v>13.661720045661118</v>
      </c>
      <c r="F37" s="51">
        <f t="shared" si="2"/>
        <v>-6.000000000000114</v>
      </c>
      <c r="G37" s="51">
        <f>F37/B37*100</f>
        <v>-0.9370607527721557</v>
      </c>
    </row>
  </sheetData>
  <sheetProtection/>
  <mergeCells count="13">
    <mergeCell ref="A4:G4"/>
    <mergeCell ref="A5:G5"/>
    <mergeCell ref="B7:C7"/>
    <mergeCell ref="D7:E7"/>
    <mergeCell ref="A7:A8"/>
    <mergeCell ref="F7:G7"/>
    <mergeCell ref="B14:C14"/>
    <mergeCell ref="A16:G16"/>
    <mergeCell ref="A17:G17"/>
    <mergeCell ref="A19:A20"/>
    <mergeCell ref="B19:C19"/>
    <mergeCell ref="D19:E19"/>
    <mergeCell ref="F19:G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Лебедева Валентина О.</cp:lastModifiedBy>
  <cp:lastPrinted>2016-07-28T11:00:55Z</cp:lastPrinted>
  <dcterms:created xsi:type="dcterms:W3CDTF">2002-03-11T10:22:12Z</dcterms:created>
  <dcterms:modified xsi:type="dcterms:W3CDTF">2016-07-29T09:31:27Z</dcterms:modified>
  <cp:category/>
  <cp:version/>
  <cp:contentType/>
  <cp:contentStatus/>
</cp:coreProperties>
</file>