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120" windowWidth="10095" windowHeight="7920" activeTab="0"/>
  </bookViews>
  <sheets>
    <sheet name="1 полуг.2016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<sst xmlns="http://schemas.openxmlformats.org/spreadsheetml/2006/main" count="52" uniqueCount="52">
  <si>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</si>
  <si>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</si>
  <si>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</si>
  <si>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</si>
  <si>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</si>
  <si>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</si>
  <si>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</si>
  <si>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</si>
  <si>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</si>
  <si>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</si>
  <si>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</si>
  <si>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</si>
  <si>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</si>
  <si>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</si>
  <si>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</si>
  <si>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</si>
  <si>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</si>
  <si>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</si>
  <si>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</si>
  <si>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</si>
  <si>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</si>
  <si>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</si>
  <si>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</si>
  <si>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</si>
  <si>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</si>
  <si>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</si>
  <si>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</si>
  <si>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</si>
  <si>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</si>
  <si>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</si>
  <si>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</si>
  <si>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</si>
  <si>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</si>
  <si>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</si>
  <si>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</si>
  <si>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</si>
  <si>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</si>
  <si>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</si>
  <si>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</si>
  <si>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Факт 2015 г.</t>
  </si>
  <si>
    <t>План 2016 г.</t>
  </si>
  <si>
    <t>к плану 2016 г.</t>
  </si>
  <si>
    <t>структура факт 2016 г</t>
  </si>
  <si>
    <t>рост "+", снижение "-"</t>
  </si>
  <si>
    <t>Исполнение доходной части бюджета Сланцевского муниципального района на 01.07.2016 год.</t>
  </si>
  <si>
    <t>Факт 1 полуг.  2015 г.</t>
  </si>
  <si>
    <t>План 1 полуг.    2016 г.</t>
  </si>
  <si>
    <t>Факт 1 полуг.  2016 г.</t>
  </si>
  <si>
    <t>факт 1 кв.2016 г. к плану 1 полуг.  2016 г.</t>
  </si>
  <si>
    <t>факт 1 кв.2016 г. к факту 1 полуг.  2015 г.</t>
  </si>
  <si>
    <t>к плану       1 полуг.          2016 г.</t>
  </si>
  <si>
    <t>к Факту         1 полуг. 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</si>
</sst>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0.0000"/>
    <numFmt numFmtId="183" formatCode="0.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65" fontId="15" fillId="0" borderId="13" xfId="0" applyNumberFormat="1" applyFont="1" applyBorder="1" applyAlignment="1">
      <alignment horizontal="left" vertical="center"/>
    </xf>
    <xf numFmtId="171" fontId="15" fillId="0" borderId="0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Fill="1" applyBorder="1" applyAlignment="1">
      <alignment horizontal="right" vertical="center" wrapText="1"/>
    </xf>
    <xf numFmtId="164" fontId="15" fillId="0" borderId="15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15" fillId="0" borderId="0" xfId="0" applyNumberFormat="1" applyFont="1" applyAlignment="1">
      <alignment horizontal="center"/>
    </xf>
    <xf numFmtId="49" fontId="15" fillId="0" borderId="13" xfId="0" applyNumberFormat="1" applyFont="1" applyBorder="1" applyAlignment="1">
      <alignment horizontal="left" vertical="center"/>
    </xf>
    <xf numFmtId="171" fontId="15" fillId="0" borderId="17" xfId="0" applyNumberFormat="1" applyFont="1" applyFill="1" applyBorder="1" applyAlignment="1">
      <alignment horizontal="right" vertical="center" wrapText="1"/>
    </xf>
    <xf numFmtId="49" fontId="15" fillId="0" borderId="18" xfId="0" applyNumberFormat="1" applyFont="1" applyBorder="1" applyAlignment="1">
      <alignment horizontal="left" vertical="center"/>
    </xf>
    <xf numFmtId="171" fontId="15" fillId="0" borderId="19" xfId="0" applyNumberFormat="1" applyFont="1" applyFill="1" applyBorder="1" applyAlignment="1">
      <alignment horizontal="right" vertical="center" wrapText="1"/>
    </xf>
    <xf numFmtId="171" fontId="15" fillId="0" borderId="20" xfId="0" applyNumberFormat="1" applyFont="1" applyFill="1" applyBorder="1" applyAlignment="1">
      <alignment horizontal="right" vertical="center" wrapText="1"/>
    </xf>
    <xf numFmtId="49" fontId="21" fillId="0" borderId="21" xfId="0" applyNumberFormat="1" applyFont="1" applyBorder="1" applyAlignment="1">
      <alignment horizontal="left" vertical="center"/>
    </xf>
    <xf numFmtId="171" fontId="21" fillId="0" borderId="22" xfId="0" applyNumberFormat="1" applyFont="1" applyFill="1" applyBorder="1" applyAlignment="1">
      <alignment horizontal="right" vertical="center" wrapText="1"/>
    </xf>
    <xf numFmtId="171" fontId="21" fillId="0" borderId="23" xfId="0" applyNumberFormat="1" applyFont="1" applyFill="1" applyBorder="1" applyAlignment="1">
      <alignment horizontal="right" vertical="center" wrapText="1"/>
    </xf>
    <xf numFmtId="164" fontId="21" fillId="0" borderId="24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164" fontId="21" fillId="0" borderId="25" xfId="0" applyNumberFormat="1" applyFont="1" applyBorder="1" applyAlignment="1">
      <alignment/>
    </xf>
    <xf numFmtId="164" fontId="21" fillId="0" borderId="21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left" vertical="center"/>
    </xf>
    <xf numFmtId="171" fontId="15" fillId="0" borderId="27" xfId="0" applyNumberFormat="1" applyFont="1" applyFill="1" applyBorder="1" applyAlignment="1">
      <alignment horizontal="right" vertical="center" wrapText="1"/>
    </xf>
    <xf numFmtId="171" fontId="15" fillId="0" borderId="28" xfId="0" applyNumberFormat="1" applyFont="1" applyFill="1" applyBorder="1" applyAlignment="1">
      <alignment horizontal="right" vertical="center" wrapText="1"/>
    </xf>
    <xf numFmtId="164" fontId="15" fillId="0" borderId="29" xfId="0" applyNumberFormat="1" applyFont="1" applyBorder="1" applyAlignment="1">
      <alignment/>
    </xf>
    <xf numFmtId="164" fontId="15" fillId="0" borderId="28" xfId="0" applyNumberFormat="1" applyFont="1" applyBorder="1" applyAlignment="1">
      <alignment/>
    </xf>
    <xf numFmtId="164" fontId="15" fillId="0" borderId="30" xfId="0" applyNumberFormat="1" applyFont="1" applyBorder="1" applyAlignment="1">
      <alignment/>
    </xf>
    <xf numFmtId="0" fontId="15" fillId="0" borderId="0" xfId="0" applyFont="1" applyAlignment="1">
      <alignment/>
    </xf>
    <xf numFmtId="164" fontId="15" fillId="0" borderId="31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164" fontId="15" fillId="0" borderId="32" xfId="0" applyNumberFormat="1" applyFont="1" applyBorder="1" applyAlignment="1">
      <alignment/>
    </xf>
    <xf numFmtId="0" fontId="21" fillId="0" borderId="0" xfId="0" applyFont="1" applyAlignment="1">
      <alignment/>
    </xf>
    <xf numFmtId="49" fontId="15" fillId="0" borderId="33" xfId="0" applyNumberFormat="1" applyFont="1" applyBorder="1" applyAlignment="1">
      <alignment horizontal="left" vertical="center"/>
    </xf>
    <xf numFmtId="49" fontId="15" fillId="0" borderId="34" xfId="0" applyNumberFormat="1" applyFont="1" applyBorder="1" applyAlignment="1">
      <alignment horizontal="left" vertical="center"/>
    </xf>
    <xf numFmtId="171" fontId="15" fillId="0" borderId="35" xfId="0" applyNumberFormat="1" applyFont="1" applyFill="1" applyBorder="1" applyAlignment="1">
      <alignment horizontal="right" vertical="center" wrapText="1"/>
    </xf>
    <xf numFmtId="164" fontId="15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 horizontal="left" vertical="center"/>
    </xf>
    <xf numFmtId="0" fontId="21" fillId="0" borderId="21" xfId="0" applyFont="1" applyBorder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/>
    </xf>
    <xf numFmtId="171" fontId="23" fillId="0" borderId="0" xfId="0" applyNumberFormat="1" applyFont="1" applyFill="1" applyBorder="1" applyAlignment="1">
      <alignment horizontal="right" vertical="center" wrapText="1"/>
    </xf>
    <xf numFmtId="171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38" xfId="0" applyNumberFormat="1" applyFont="1" applyBorder="1" applyAlignment="1">
      <alignment horizontal="left" vertical="center"/>
    </xf>
    <xf numFmtId="171" fontId="15" fillId="0" borderId="11" xfId="0" applyNumberFormat="1" applyFont="1" applyFill="1" applyBorder="1" applyAlignment="1">
      <alignment horizontal="right" vertical="center" wrapText="1"/>
    </xf>
    <xf numFmtId="171" fontId="15" fillId="0" borderId="39" xfId="0" applyNumberFormat="1" applyFont="1" applyFill="1" applyBorder="1" applyAlignment="1">
      <alignment horizontal="right" vertical="center" wrapText="1"/>
    </xf>
    <xf numFmtId="165" fontId="15" fillId="0" borderId="13" xfId="0" applyNumberFormat="1" applyFont="1" applyBorder="1" applyAlignment="1">
      <alignment horizontal="left" vertical="center" wrapText="1"/>
    </xf>
    <xf numFmtId="164" fontId="24" fillId="0" borderId="16" xfId="0" applyNumberFormat="1" applyFont="1" applyBorder="1" applyAlignment="1">
      <alignment/>
    </xf>
    <xf numFmtId="164" fontId="24" fillId="0" borderId="15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164" fontId="24" fillId="0" borderId="29" xfId="0" applyNumberFormat="1" applyFont="1" applyBorder="1" applyAlignment="1">
      <alignment/>
    </xf>
    <xf numFmtId="164" fontId="24" fillId="0" borderId="28" xfId="0" applyNumberFormat="1" applyFont="1" applyBorder="1" applyAlignment="1">
      <alignment/>
    </xf>
    <xf numFmtId="164" fontId="24" fillId="0" borderId="30" xfId="0" applyNumberFormat="1" applyFont="1" applyBorder="1" applyAlignment="1">
      <alignment/>
    </xf>
    <xf numFmtId="164" fontId="24" fillId="0" borderId="40" xfId="0" applyNumberFormat="1" applyFont="1" applyBorder="1" applyAlignment="1">
      <alignment/>
    </xf>
    <xf numFmtId="164" fontId="24" fillId="0" borderId="35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3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49" fontId="15" fillId="0" borderId="41" xfId="0" applyNumberFormat="1" applyFont="1" applyBorder="1" applyAlignment="1">
      <alignment horizontal="left" vertical="center"/>
    </xf>
    <xf numFmtId="49" fontId="26" fillId="0" borderId="24" xfId="0" applyNumberFormat="1" applyFont="1" applyBorder="1" applyAlignment="1">
      <alignment horizontal="left" vertical="center"/>
    </xf>
    <xf numFmtId="171" fontId="15" fillId="0" borderId="42" xfId="0" applyNumberFormat="1" applyFont="1" applyFill="1" applyBorder="1" applyAlignment="1">
      <alignment horizontal="right" vertical="center" wrapText="1"/>
    </xf>
    <xf numFmtId="0" fontId="21" fillId="0" borderId="22" xfId="0" applyFont="1" applyBorder="1" applyAlignment="1">
      <alignment/>
    </xf>
    <xf numFmtId="164" fontId="15" fillId="0" borderId="22" xfId="0" applyNumberFormat="1" applyFont="1" applyBorder="1" applyAlignment="1">
      <alignment horizontal="center"/>
    </xf>
    <xf numFmtId="164" fontId="24" fillId="0" borderId="43" xfId="0" applyNumberFormat="1" applyFont="1" applyBorder="1" applyAlignment="1">
      <alignment/>
    </xf>
    <xf numFmtId="164" fontId="24" fillId="0" borderId="42" xfId="0" applyNumberFormat="1" applyFont="1" applyBorder="1" applyAlignment="1">
      <alignment/>
    </xf>
    <xf numFmtId="164" fontId="27" fillId="0" borderId="24" xfId="0" applyNumberFormat="1" applyFont="1" applyBorder="1" applyAlignment="1">
      <alignment/>
    </xf>
    <xf numFmtId="164" fontId="27" fillId="0" borderId="23" xfId="0" applyNumberFormat="1" applyFont="1" applyBorder="1" applyAlignment="1">
      <alignment/>
    </xf>
    <xf numFmtId="171" fontId="26" fillId="0" borderId="23" xfId="0" applyNumberFormat="1" applyFont="1" applyFill="1" applyBorder="1" applyAlignment="1">
      <alignment horizontal="right" vertical="center" wrapText="1"/>
    </xf>
    <xf numFmtId="171" fontId="21" fillId="33" borderId="23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Border="1" applyAlignment="1">
      <alignment horizontal="right" vertical="center" wrapText="1"/>
    </xf>
    <xf numFmtId="171" fontId="26" fillId="33" borderId="23" xfId="0" applyNumberFormat="1" applyFont="1" applyFill="1" applyBorder="1" applyAlignment="1">
      <alignment horizontal="right" vertical="center" wrapText="1"/>
    </xf>
    <xf numFmtId="171" fontId="21" fillId="34" borderId="23" xfId="0" applyNumberFormat="1" applyFont="1" applyFill="1" applyBorder="1" applyAlignment="1">
      <alignment horizontal="right" vertical="center" wrapText="1"/>
    </xf>
    <xf numFmtId="171" fontId="15" fillId="0" borderId="44" xfId="0" applyNumberFormat="1" applyFont="1" applyFill="1" applyBorder="1" applyAlignment="1">
      <alignment horizontal="right" vertical="center" wrapText="1"/>
    </xf>
    <xf numFmtId="171" fontId="15" fillId="0" borderId="45" xfId="0" applyNumberFormat="1" applyFont="1" applyFill="1" applyBorder="1" applyAlignment="1">
      <alignment horizontal="right" vertical="center" wrapText="1"/>
    </xf>
    <xf numFmtId="171" fontId="21" fillId="0" borderId="46" xfId="0" applyNumberFormat="1" applyFont="1" applyFill="1" applyBorder="1" applyAlignment="1">
      <alignment horizontal="right" vertical="center" wrapText="1"/>
    </xf>
    <xf numFmtId="171" fontId="15" fillId="0" borderId="47" xfId="0" applyNumberFormat="1" applyFont="1" applyFill="1" applyBorder="1" applyAlignment="1">
      <alignment horizontal="right" vertical="center" wrapText="1"/>
    </xf>
    <xf numFmtId="171" fontId="15" fillId="0" borderId="48" xfId="0" applyNumberFormat="1" applyFont="1" applyFill="1" applyBorder="1" applyAlignment="1">
      <alignment horizontal="right" vertical="center" wrapText="1"/>
    </xf>
    <xf numFmtId="171" fontId="15" fillId="0" borderId="49" xfId="0" applyNumberFormat="1" applyFont="1" applyFill="1" applyBorder="1" applyAlignment="1">
      <alignment horizontal="right" vertical="center" wrapText="1"/>
    </xf>
    <xf numFmtId="171" fontId="15" fillId="0" borderId="50" xfId="0" applyNumberFormat="1" applyFont="1" applyFill="1" applyBorder="1" applyAlignment="1">
      <alignment horizontal="right" vertical="center" wrapText="1"/>
    </xf>
    <xf numFmtId="171" fontId="15" fillId="34" borderId="14" xfId="0" applyNumberFormat="1" applyFont="1" applyFill="1" applyBorder="1" applyAlignment="1">
      <alignment horizontal="right" vertical="center" wrapText="1"/>
    </xf>
    <xf numFmtId="171" fontId="15" fillId="0" borderId="14" xfId="0" applyNumberFormat="1" applyFont="1" applyFill="1" applyBorder="1" applyAlignment="1">
      <alignment horizontal="right" vertical="center" wrapText="1"/>
    </xf>
    <xf numFmtId="171" fontId="15" fillId="0" borderId="23" xfId="0" applyNumberFormat="1" applyFont="1" applyFill="1" applyBorder="1" applyAlignment="1">
      <alignment horizontal="right" vertical="center" wrapText="1"/>
    </xf>
    <xf numFmtId="171" fontId="15" fillId="33" borderId="28" xfId="0" applyNumberFormat="1" applyFont="1" applyFill="1" applyBorder="1" applyAlignment="1">
      <alignment horizontal="right" vertical="center" wrapText="1"/>
    </xf>
    <xf numFmtId="171" fontId="15" fillId="0" borderId="20" xfId="0" applyNumberFormat="1" applyFont="1" applyFill="1" applyBorder="1" applyAlignment="1">
      <alignment horizontal="right" vertical="center" wrapText="1"/>
    </xf>
    <xf numFmtId="171" fontId="28" fillId="0" borderId="51" xfId="0" applyNumberFormat="1" applyFont="1" applyFill="1" applyBorder="1" applyAlignment="1">
      <alignment horizontal="right" vertical="center" wrapText="1"/>
    </xf>
    <xf numFmtId="164" fontId="15" fillId="0" borderId="52" xfId="0" applyNumberFormat="1" applyFont="1" applyBorder="1" applyAlignment="1">
      <alignment/>
    </xf>
    <xf numFmtId="164" fontId="63" fillId="0" borderId="30" xfId="0" applyNumberFormat="1" applyFont="1" applyBorder="1" applyAlignment="1">
      <alignment/>
    </xf>
    <xf numFmtId="171" fontId="15" fillId="0" borderId="27" xfId="0" applyNumberFormat="1" applyFont="1" applyFill="1" applyBorder="1" applyAlignment="1">
      <alignment horizontal="right" vertical="center" wrapText="1"/>
    </xf>
    <xf numFmtId="171" fontId="15" fillId="0" borderId="53" xfId="0" applyNumberFormat="1" applyFont="1" applyFill="1" applyBorder="1" applyAlignment="1">
      <alignment horizontal="right" vertical="center" wrapText="1"/>
    </xf>
    <xf numFmtId="171" fontId="15" fillId="0" borderId="54" xfId="0" applyNumberFormat="1" applyFont="1" applyFill="1" applyBorder="1" applyAlignment="1">
      <alignment horizontal="right" vertical="center" wrapText="1"/>
    </xf>
    <xf numFmtId="171" fontId="21" fillId="0" borderId="55" xfId="0" applyNumberFormat="1" applyFont="1" applyFill="1" applyBorder="1" applyAlignment="1">
      <alignment horizontal="right" vertical="center" wrapText="1"/>
    </xf>
    <xf numFmtId="171" fontId="15" fillId="0" borderId="15" xfId="0" applyNumberFormat="1" applyFont="1" applyFill="1" applyBorder="1" applyAlignment="1">
      <alignment horizontal="right" vertical="center" wrapText="1"/>
    </xf>
    <xf numFmtId="171" fontId="15" fillId="0" borderId="43" xfId="0" applyNumberFormat="1" applyFont="1" applyFill="1" applyBorder="1" applyAlignment="1">
      <alignment horizontal="right" vertical="center" wrapText="1"/>
    </xf>
    <xf numFmtId="171" fontId="15" fillId="0" borderId="31" xfId="0" applyNumberFormat="1" applyFont="1" applyFill="1" applyBorder="1" applyAlignment="1">
      <alignment horizontal="right" vertical="center" wrapText="1"/>
    </xf>
    <xf numFmtId="171" fontId="21" fillId="0" borderId="24" xfId="0" applyNumberFormat="1" applyFont="1" applyFill="1" applyBorder="1" applyAlignment="1">
      <alignment horizontal="right" vertical="center" wrapText="1"/>
    </xf>
    <xf numFmtId="171" fontId="15" fillId="0" borderId="29" xfId="0" applyNumberFormat="1" applyFont="1" applyFill="1" applyBorder="1" applyAlignment="1">
      <alignment horizontal="right" vertical="center" wrapText="1"/>
    </xf>
    <xf numFmtId="171" fontId="15" fillId="0" borderId="29" xfId="0" applyNumberFormat="1" applyFont="1" applyFill="1" applyBorder="1" applyAlignment="1">
      <alignment horizontal="right" vertical="center" wrapText="1"/>
    </xf>
    <xf numFmtId="171" fontId="15" fillId="0" borderId="4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19" fillId="0" borderId="56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49" fontId="18" fillId="0" borderId="3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9" fontId="18" fillId="0" borderId="58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49" fontId="18" fillId="0" borderId="59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49" fontId="18" fillId="0" borderId="57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4">
      <selection activeCell="I7" sqref="I7:L40"/>
    </sheetView>
  </sheetViews>
  <sheetFormatPr defaultColWidth="8.875" defaultRowHeight="12.75"/>
  <cols>
    <col min="1" max="1" width="45.75390625" style="5" customWidth="1"/>
    <col min="2" max="2" width="13.625" style="5" customWidth="1"/>
    <col min="3" max="3" width="13.125" style="5" customWidth="1"/>
    <col min="4" max="4" width="12.875" style="5" customWidth="1"/>
    <col min="5" max="5" width="13.25390625" style="5" customWidth="1"/>
    <col min="6" max="6" width="13.125" style="5" customWidth="1"/>
    <col min="7" max="7" width="11.375" style="5" customWidth="1"/>
    <col min="8" max="8" width="12.25390625" style="5" customWidth="1"/>
    <col min="9" max="9" width="8.25390625" style="5" customWidth="1"/>
    <col min="10" max="10" width="8.625" style="5" customWidth="1"/>
    <col min="11" max="11" width="9.00390625" style="5" customWidth="1"/>
    <col min="12" max="12" width="10.375" style="5" customWidth="1"/>
    <col min="13" max="13" width="9.25390625" style="5" customWidth="1"/>
    <col min="14" max="16384" width="8.875" style="5" customWidth="1"/>
  </cols>
  <sheetData>
    <row r="1" spans="1:14" s="1" customFormat="1" ht="18">
      <c r="A1" s="15" t="s">
        <v>44</v>
      </c>
      <c r="B1" s="16"/>
      <c r="C1" s="16"/>
      <c r="D1" s="16"/>
      <c r="E1" s="16"/>
      <c r="F1" s="16"/>
      <c r="G1" s="16"/>
      <c r="H1" s="16"/>
      <c r="I1" s="17"/>
      <c r="K1" s="90" t="s">
        <v>32</v>
      </c>
      <c r="L1" s="18"/>
      <c r="M1" s="18"/>
      <c r="N1" s="18"/>
    </row>
    <row r="2" spans="1:14" s="1" customFormat="1" ht="12" customHeight="1">
      <c r="A2" s="15"/>
      <c r="B2" s="16"/>
      <c r="C2" s="16"/>
      <c r="D2" s="16"/>
      <c r="E2" s="16"/>
      <c r="F2" s="16"/>
      <c r="G2" s="16"/>
      <c r="H2" s="16"/>
      <c r="I2" s="17"/>
      <c r="K2" s="91" t="s">
        <v>33</v>
      </c>
      <c r="L2" s="18"/>
      <c r="M2" s="18"/>
      <c r="N2" s="18"/>
    </row>
    <row r="3" spans="1:14" ht="12.75">
      <c r="A3" s="19"/>
      <c r="B3" s="20"/>
      <c r="C3" s="20"/>
      <c r="D3" s="20"/>
      <c r="E3" s="20"/>
      <c r="F3" s="20"/>
      <c r="G3" s="20"/>
      <c r="H3" s="20"/>
      <c r="I3" s="21"/>
      <c r="K3" s="22"/>
      <c r="L3" s="22"/>
      <c r="M3" s="22"/>
      <c r="N3" s="22"/>
    </row>
    <row r="4" spans="1:14" ht="14.25" customHeight="1" thickBot="1">
      <c r="A4" s="23"/>
      <c r="B4" s="24"/>
      <c r="C4" s="25"/>
      <c r="D4" s="25"/>
      <c r="E4" s="24"/>
      <c r="F4" s="26" t="s">
        <v>24</v>
      </c>
      <c r="G4" s="26"/>
      <c r="H4" s="26"/>
      <c r="I4" s="27"/>
      <c r="K4" s="27"/>
      <c r="L4" s="24"/>
      <c r="M4" s="24"/>
      <c r="N4" s="24"/>
    </row>
    <row r="5" spans="1:14" ht="21.75" customHeight="1" thickBot="1">
      <c r="A5" s="141" t="s">
        <v>0</v>
      </c>
      <c r="B5" s="143" t="s">
        <v>39</v>
      </c>
      <c r="C5" s="147" t="s">
        <v>45</v>
      </c>
      <c r="D5" s="145" t="s">
        <v>40</v>
      </c>
      <c r="E5" s="147" t="s">
        <v>46</v>
      </c>
      <c r="F5" s="149" t="s">
        <v>47</v>
      </c>
      <c r="G5" s="151" t="s">
        <v>43</v>
      </c>
      <c r="H5" s="152"/>
      <c r="I5" s="138" t="s">
        <v>17</v>
      </c>
      <c r="J5" s="139"/>
      <c r="K5" s="140"/>
      <c r="L5" s="136" t="s">
        <v>42</v>
      </c>
      <c r="M5" s="137"/>
      <c r="N5" s="28"/>
    </row>
    <row r="6" spans="1:14" ht="41.25" customHeight="1">
      <c r="A6" s="142"/>
      <c r="B6" s="144"/>
      <c r="C6" s="153"/>
      <c r="D6" s="146"/>
      <c r="E6" s="148"/>
      <c r="F6" s="150"/>
      <c r="G6" s="134" t="s">
        <v>48</v>
      </c>
      <c r="H6" s="135" t="s">
        <v>49</v>
      </c>
      <c r="I6" s="29" t="s">
        <v>41</v>
      </c>
      <c r="J6" s="30" t="s">
        <v>50</v>
      </c>
      <c r="K6" s="31" t="s">
        <v>51</v>
      </c>
      <c r="L6" s="92" t="s">
        <v>34</v>
      </c>
      <c r="M6" s="93" t="s">
        <v>35</v>
      </c>
      <c r="N6" s="32"/>
    </row>
    <row r="7" spans="1:14" ht="12.75">
      <c r="A7" s="33" t="s">
        <v>1</v>
      </c>
      <c r="B7" s="35">
        <v>250090.2</v>
      </c>
      <c r="C7" s="35">
        <v>114442.2</v>
      </c>
      <c r="D7" s="108">
        <v>219190.4</v>
      </c>
      <c r="E7" s="35">
        <v>98501.8</v>
      </c>
      <c r="F7" s="125">
        <v>89093.9</v>
      </c>
      <c r="G7" s="127">
        <f>F7-E7</f>
        <v>-9407.900000000009</v>
      </c>
      <c r="H7" s="41">
        <f>F7-C7</f>
        <v>-25348.300000000003</v>
      </c>
      <c r="I7" s="36">
        <f>F7/D7*100</f>
        <v>40.64680752441713</v>
      </c>
      <c r="J7" s="37">
        <f>F7/E7*100</f>
        <v>90.44900702322191</v>
      </c>
      <c r="K7" s="38">
        <f>F7/C7*100</f>
        <v>77.85056561303435</v>
      </c>
      <c r="L7" s="39">
        <f aca="true" t="shared" si="0" ref="L7:L26">F7/$F$26*100</f>
        <v>53.538435837513234</v>
      </c>
      <c r="M7" s="39">
        <f aca="true" t="shared" si="1" ref="M7:M36">F7/$F$38*100</f>
        <v>13.116717480864255</v>
      </c>
      <c r="N7" s="22"/>
    </row>
    <row r="8" spans="1:14" ht="25.5">
      <c r="A8" s="80" t="s">
        <v>30</v>
      </c>
      <c r="B8" s="35">
        <v>40454.2</v>
      </c>
      <c r="C8" s="96">
        <v>21696.7</v>
      </c>
      <c r="D8" s="108">
        <v>40051</v>
      </c>
      <c r="E8" s="35">
        <v>25470</v>
      </c>
      <c r="F8" s="34">
        <v>26044.1</v>
      </c>
      <c r="G8" s="128">
        <f aca="true" t="shared" si="2" ref="G8:G38">F8-E8</f>
        <v>574.0999999999985</v>
      </c>
      <c r="H8" s="34">
        <f aca="true" t="shared" si="3" ref="H8:H38">F8-C8</f>
        <v>4347.399999999998</v>
      </c>
      <c r="I8" s="36">
        <f>F8/D8*100</f>
        <v>65.02734014131981</v>
      </c>
      <c r="J8" s="37">
        <f>F8/E8*100</f>
        <v>102.25402434236356</v>
      </c>
      <c r="K8" s="38">
        <f>F8/C8*100</f>
        <v>120.03714850645488</v>
      </c>
      <c r="L8" s="39">
        <f t="shared" si="0"/>
        <v>15.650458412930382</v>
      </c>
      <c r="M8" s="39">
        <f t="shared" si="1"/>
        <v>3.8343040516059657</v>
      </c>
      <c r="N8" s="22"/>
    </row>
    <row r="9" spans="1:14" ht="12.75">
      <c r="A9" s="40" t="s">
        <v>2</v>
      </c>
      <c r="B9" s="35">
        <v>19324.2</v>
      </c>
      <c r="C9" s="35">
        <v>9450.9</v>
      </c>
      <c r="D9" s="108">
        <v>19596</v>
      </c>
      <c r="E9" s="35">
        <v>9796</v>
      </c>
      <c r="F9" s="41">
        <v>9442.1</v>
      </c>
      <c r="G9" s="127">
        <f t="shared" si="2"/>
        <v>-353.89999999999964</v>
      </c>
      <c r="H9" s="41">
        <f t="shared" si="3"/>
        <v>-8.799999999999272</v>
      </c>
      <c r="I9" s="36">
        <f aca="true" t="shared" si="4" ref="I9:I38">F9/D9*100</f>
        <v>48.18381302306594</v>
      </c>
      <c r="J9" s="37">
        <f aca="true" t="shared" si="5" ref="J9:J38">F9/E9*100</f>
        <v>96.38730093915885</v>
      </c>
      <c r="K9" s="38">
        <f aca="true" t="shared" si="6" ref="K9:K38">F9/C9*100</f>
        <v>99.90688717476644</v>
      </c>
      <c r="L9" s="39">
        <f t="shared" si="0"/>
        <v>5.6739604509554935</v>
      </c>
      <c r="M9" s="39">
        <f t="shared" si="1"/>
        <v>1.3900991889014667</v>
      </c>
      <c r="N9" s="22"/>
    </row>
    <row r="10" spans="1:14" ht="13.5" customHeight="1">
      <c r="A10" s="40" t="s">
        <v>3</v>
      </c>
      <c r="B10" s="35">
        <v>75</v>
      </c>
      <c r="C10" s="35">
        <v>70.6</v>
      </c>
      <c r="D10" s="108">
        <v>76</v>
      </c>
      <c r="E10" s="35">
        <v>76</v>
      </c>
      <c r="F10" s="41">
        <v>110.1</v>
      </c>
      <c r="G10" s="127">
        <f t="shared" si="2"/>
        <v>34.099999999999994</v>
      </c>
      <c r="H10" s="41">
        <f t="shared" si="3"/>
        <v>39.5</v>
      </c>
      <c r="I10" s="36">
        <f t="shared" si="4"/>
        <v>144.8684210526316</v>
      </c>
      <c r="J10" s="37">
        <f t="shared" si="5"/>
        <v>144.8684210526316</v>
      </c>
      <c r="K10" s="38">
        <f t="shared" si="6"/>
        <v>155.94900849858357</v>
      </c>
      <c r="L10" s="39">
        <f t="shared" si="0"/>
        <v>0.06616145197045147</v>
      </c>
      <c r="M10" s="39">
        <f t="shared" si="1"/>
        <v>0.016209309443667348</v>
      </c>
      <c r="N10" s="22"/>
    </row>
    <row r="11" spans="1:14" ht="23.25" customHeight="1">
      <c r="A11" s="76" t="s">
        <v>31</v>
      </c>
      <c r="B11" s="35">
        <v>805.5</v>
      </c>
      <c r="C11" s="35">
        <v>124.5</v>
      </c>
      <c r="D11" s="108">
        <v>132</v>
      </c>
      <c r="E11" s="35">
        <v>66</v>
      </c>
      <c r="F11" s="41">
        <v>604.4</v>
      </c>
      <c r="G11" s="127">
        <f t="shared" si="2"/>
        <v>538.4</v>
      </c>
      <c r="H11" s="41">
        <f t="shared" si="3"/>
        <v>479.9</v>
      </c>
      <c r="I11" s="36">
        <f t="shared" si="4"/>
        <v>457.8787878787878</v>
      </c>
      <c r="J11" s="37">
        <f t="shared" si="5"/>
        <v>915.7575757575756</v>
      </c>
      <c r="K11" s="38">
        <f t="shared" si="6"/>
        <v>485.46184738955816</v>
      </c>
      <c r="L11" s="39">
        <f t="shared" si="0"/>
        <v>0.3631969261665838</v>
      </c>
      <c r="M11" s="39">
        <f t="shared" si="1"/>
        <v>0.08898189489330195</v>
      </c>
      <c r="N11" s="22"/>
    </row>
    <row r="12" spans="1:14" ht="12.75" customHeight="1">
      <c r="A12" s="40" t="s">
        <v>4</v>
      </c>
      <c r="B12" s="35">
        <v>4702.3</v>
      </c>
      <c r="C12" s="35">
        <v>2155.1</v>
      </c>
      <c r="D12" s="108">
        <v>4741</v>
      </c>
      <c r="E12" s="35">
        <v>2281</v>
      </c>
      <c r="F12" s="41">
        <v>2116.3</v>
      </c>
      <c r="G12" s="127">
        <f t="shared" si="2"/>
        <v>-164.69999999999982</v>
      </c>
      <c r="H12" s="41">
        <f t="shared" si="3"/>
        <v>-38.79999999999973</v>
      </c>
      <c r="I12" s="36">
        <f t="shared" si="4"/>
        <v>44.63826197004852</v>
      </c>
      <c r="J12" s="37">
        <f t="shared" si="5"/>
        <v>92.77948268303376</v>
      </c>
      <c r="K12" s="38">
        <f t="shared" si="6"/>
        <v>98.19961950721546</v>
      </c>
      <c r="L12" s="39">
        <f t="shared" si="0"/>
        <v>1.2717300708907036</v>
      </c>
      <c r="M12" s="39">
        <f t="shared" si="1"/>
        <v>0.3115691332936713</v>
      </c>
      <c r="N12" s="22"/>
    </row>
    <row r="13" spans="1:14" ht="12.75" customHeight="1" hidden="1">
      <c r="A13" s="40" t="s">
        <v>23</v>
      </c>
      <c r="B13" s="35">
        <v>0</v>
      </c>
      <c r="C13" s="35">
        <v>0</v>
      </c>
      <c r="D13" s="108">
        <v>0</v>
      </c>
      <c r="E13" s="35">
        <v>0</v>
      </c>
      <c r="F13" s="41">
        <v>0</v>
      </c>
      <c r="G13" s="127">
        <f t="shared" si="2"/>
        <v>0</v>
      </c>
      <c r="H13" s="41">
        <f t="shared" si="3"/>
        <v>0</v>
      </c>
      <c r="I13" s="82" t="e">
        <f t="shared" si="4"/>
        <v>#DIV/0!</v>
      </c>
      <c r="J13" s="83" t="e">
        <f t="shared" si="5"/>
        <v>#DIV/0!</v>
      </c>
      <c r="K13" s="38" t="e">
        <f t="shared" si="6"/>
        <v>#DIV/0!</v>
      </c>
      <c r="L13" s="39">
        <f t="shared" si="0"/>
        <v>0</v>
      </c>
      <c r="M13" s="39">
        <f t="shared" si="1"/>
        <v>0</v>
      </c>
      <c r="N13" s="22"/>
    </row>
    <row r="14" spans="1:14" ht="11.25" customHeight="1" hidden="1">
      <c r="A14" s="40" t="s">
        <v>15</v>
      </c>
      <c r="B14" s="35">
        <v>0</v>
      </c>
      <c r="C14" s="35">
        <v>0</v>
      </c>
      <c r="D14" s="108">
        <v>0</v>
      </c>
      <c r="E14" s="35">
        <v>0</v>
      </c>
      <c r="F14" s="41">
        <v>0</v>
      </c>
      <c r="G14" s="127">
        <f t="shared" si="2"/>
        <v>0</v>
      </c>
      <c r="H14" s="41">
        <f t="shared" si="3"/>
        <v>0</v>
      </c>
      <c r="I14" s="82" t="e">
        <f t="shared" si="4"/>
        <v>#DIV/0!</v>
      </c>
      <c r="J14" s="83" t="e">
        <f t="shared" si="5"/>
        <v>#DIV/0!</v>
      </c>
      <c r="K14" s="81" t="e">
        <f t="shared" si="6"/>
        <v>#DIV/0!</v>
      </c>
      <c r="L14" s="39">
        <f t="shared" si="0"/>
        <v>0</v>
      </c>
      <c r="M14" s="39">
        <f t="shared" si="1"/>
        <v>0</v>
      </c>
      <c r="N14" s="22"/>
    </row>
    <row r="15" spans="1:14" ht="14.25" customHeight="1">
      <c r="A15" s="40" t="s">
        <v>13</v>
      </c>
      <c r="B15" s="35">
        <v>23251.1</v>
      </c>
      <c r="C15" s="35">
        <v>8698.3</v>
      </c>
      <c r="D15" s="108">
        <v>28785.3</v>
      </c>
      <c r="E15" s="35">
        <v>11547.8</v>
      </c>
      <c r="F15" s="41">
        <v>13371.9</v>
      </c>
      <c r="G15" s="127">
        <f t="shared" si="2"/>
        <v>1824.1000000000004</v>
      </c>
      <c r="H15" s="41">
        <f t="shared" si="3"/>
        <v>4673.6</v>
      </c>
      <c r="I15" s="36">
        <f t="shared" si="4"/>
        <v>46.453919187918835</v>
      </c>
      <c r="J15" s="37">
        <f t="shared" si="5"/>
        <v>115.796082370668</v>
      </c>
      <c r="K15" s="38">
        <f t="shared" si="6"/>
        <v>153.7300392030627</v>
      </c>
      <c r="L15" s="39">
        <f t="shared" si="0"/>
        <v>8.035461576781836</v>
      </c>
      <c r="M15" s="39">
        <f t="shared" si="1"/>
        <v>1.9686581739307485</v>
      </c>
      <c r="N15" s="22"/>
    </row>
    <row r="16" spans="1:14" ht="13.5" customHeight="1">
      <c r="A16" s="40" t="s">
        <v>21</v>
      </c>
      <c r="B16" s="35">
        <v>10838.2</v>
      </c>
      <c r="C16" s="35">
        <v>5066.2</v>
      </c>
      <c r="D16" s="108">
        <v>12144</v>
      </c>
      <c r="E16" s="35">
        <v>6072</v>
      </c>
      <c r="F16" s="41">
        <v>4508.7</v>
      </c>
      <c r="G16" s="127">
        <f t="shared" si="2"/>
        <v>-1563.3000000000002</v>
      </c>
      <c r="H16" s="41">
        <f t="shared" si="3"/>
        <v>-557.5</v>
      </c>
      <c r="I16" s="36">
        <f t="shared" si="4"/>
        <v>37.12697628458498</v>
      </c>
      <c r="J16" s="37">
        <f t="shared" si="5"/>
        <v>74.25395256916995</v>
      </c>
      <c r="K16" s="38">
        <f t="shared" si="6"/>
        <v>88.99569697208953</v>
      </c>
      <c r="L16" s="39">
        <f t="shared" si="0"/>
        <v>2.7093745549425483</v>
      </c>
      <c r="M16" s="39">
        <f t="shared" si="1"/>
        <v>0.6637866801876746</v>
      </c>
      <c r="N16" s="22"/>
    </row>
    <row r="17" spans="1:14" ht="13.5" customHeight="1">
      <c r="A17" s="40" t="s">
        <v>26</v>
      </c>
      <c r="B17" s="35">
        <v>156.3</v>
      </c>
      <c r="C17" s="35">
        <v>156.2</v>
      </c>
      <c r="D17" s="108">
        <v>100</v>
      </c>
      <c r="E17" s="35">
        <v>100</v>
      </c>
      <c r="F17" s="41">
        <v>0</v>
      </c>
      <c r="G17" s="127">
        <f t="shared" si="2"/>
        <v>-100</v>
      </c>
      <c r="H17" s="41">
        <f t="shared" si="3"/>
        <v>-156.2</v>
      </c>
      <c r="I17" s="36">
        <f t="shared" si="4"/>
        <v>0</v>
      </c>
      <c r="J17" s="37">
        <f t="shared" si="5"/>
        <v>0</v>
      </c>
      <c r="K17" s="38">
        <f t="shared" si="6"/>
        <v>0</v>
      </c>
      <c r="L17" s="39">
        <f t="shared" si="0"/>
        <v>0</v>
      </c>
      <c r="M17" s="39">
        <f t="shared" si="1"/>
        <v>0</v>
      </c>
      <c r="N17" s="22"/>
    </row>
    <row r="18" spans="1:14" ht="13.5" customHeight="1" hidden="1">
      <c r="A18" s="40" t="s">
        <v>36</v>
      </c>
      <c r="B18" s="35">
        <v>0</v>
      </c>
      <c r="C18" s="35">
        <v>0</v>
      </c>
      <c r="D18" s="108">
        <v>0</v>
      </c>
      <c r="E18" s="35">
        <v>0</v>
      </c>
      <c r="F18" s="41">
        <v>0</v>
      </c>
      <c r="G18" s="127">
        <f t="shared" si="2"/>
        <v>0</v>
      </c>
      <c r="H18" s="41">
        <f t="shared" si="3"/>
        <v>0</v>
      </c>
      <c r="I18" s="82" t="e">
        <f t="shared" si="4"/>
        <v>#DIV/0!</v>
      </c>
      <c r="J18" s="83" t="e">
        <f t="shared" si="5"/>
        <v>#DIV/0!</v>
      </c>
      <c r="K18" s="81" t="e">
        <f t="shared" si="6"/>
        <v>#DIV/0!</v>
      </c>
      <c r="L18" s="39">
        <f t="shared" si="0"/>
        <v>0</v>
      </c>
      <c r="M18" s="39">
        <f t="shared" si="1"/>
        <v>0</v>
      </c>
      <c r="N18" s="22"/>
    </row>
    <row r="19" spans="1:14" ht="14.25" customHeight="1">
      <c r="A19" s="40" t="s">
        <v>5</v>
      </c>
      <c r="B19" s="35">
        <v>1287.5</v>
      </c>
      <c r="C19" s="35">
        <v>643</v>
      </c>
      <c r="D19" s="108">
        <v>290.3</v>
      </c>
      <c r="E19" s="35">
        <v>145.1</v>
      </c>
      <c r="F19" s="41">
        <v>966.3</v>
      </c>
      <c r="G19" s="127">
        <f t="shared" si="2"/>
        <v>821.1999999999999</v>
      </c>
      <c r="H19" s="41">
        <f t="shared" si="3"/>
        <v>323.29999999999995</v>
      </c>
      <c r="I19" s="36">
        <f t="shared" si="4"/>
        <v>332.86255597657595</v>
      </c>
      <c r="J19" s="37">
        <f t="shared" si="5"/>
        <v>665.9545141281875</v>
      </c>
      <c r="K19" s="38">
        <f t="shared" si="6"/>
        <v>150.27993779160187</v>
      </c>
      <c r="L19" s="39">
        <f t="shared" si="0"/>
        <v>0.5806703999913466</v>
      </c>
      <c r="M19" s="39">
        <f t="shared" si="1"/>
        <v>0.14226208642521124</v>
      </c>
      <c r="N19" s="22"/>
    </row>
    <row r="20" spans="1:14" ht="24" customHeight="1">
      <c r="A20" s="76" t="s">
        <v>28</v>
      </c>
      <c r="B20" s="35">
        <v>32813.6</v>
      </c>
      <c r="C20" s="35">
        <v>16632.3</v>
      </c>
      <c r="D20" s="108">
        <v>35753.1</v>
      </c>
      <c r="E20" s="35">
        <v>18464</v>
      </c>
      <c r="F20" s="41">
        <v>15788</v>
      </c>
      <c r="G20" s="127">
        <f t="shared" si="2"/>
        <v>-2676</v>
      </c>
      <c r="H20" s="41">
        <f t="shared" si="3"/>
        <v>-844.2999999999993</v>
      </c>
      <c r="I20" s="36">
        <f t="shared" si="4"/>
        <v>44.158408641488435</v>
      </c>
      <c r="J20" s="37">
        <f t="shared" si="5"/>
        <v>85.50693240901212</v>
      </c>
      <c r="K20" s="38">
        <f t="shared" si="6"/>
        <v>94.9237327369035</v>
      </c>
      <c r="L20" s="39">
        <f t="shared" si="0"/>
        <v>9.487347899268736</v>
      </c>
      <c r="M20" s="39">
        <f t="shared" si="1"/>
        <v>2.3243649182254322</v>
      </c>
      <c r="N20" s="22"/>
    </row>
    <row r="21" spans="1:14" ht="14.25" customHeight="1">
      <c r="A21" s="40" t="s">
        <v>12</v>
      </c>
      <c r="B21" s="115">
        <v>3268.1</v>
      </c>
      <c r="C21" s="35">
        <v>2833.2</v>
      </c>
      <c r="D21" s="108">
        <v>20542.6</v>
      </c>
      <c r="E21" s="35">
        <v>345.4</v>
      </c>
      <c r="F21" s="41">
        <v>345.5</v>
      </c>
      <c r="G21" s="127">
        <f t="shared" si="2"/>
        <v>0.10000000000002274</v>
      </c>
      <c r="H21" s="41">
        <f t="shared" si="3"/>
        <v>-2487.7</v>
      </c>
      <c r="I21" s="36">
        <f t="shared" si="4"/>
        <v>1.6818708440022196</v>
      </c>
      <c r="J21" s="37">
        <f t="shared" si="5"/>
        <v>100.02895193977996</v>
      </c>
      <c r="K21" s="38">
        <f t="shared" si="6"/>
        <v>12.194691514894819</v>
      </c>
      <c r="L21" s="39">
        <f t="shared" si="0"/>
        <v>0.20761836199628508</v>
      </c>
      <c r="M21" s="39">
        <f t="shared" si="1"/>
        <v>0.05086572582004604</v>
      </c>
      <c r="N21" s="22"/>
    </row>
    <row r="22" spans="1:14" ht="14.25" customHeight="1">
      <c r="A22" s="40" t="s">
        <v>19</v>
      </c>
      <c r="B22" s="35">
        <v>3164.8</v>
      </c>
      <c r="C22" s="35">
        <v>915.2</v>
      </c>
      <c r="D22" s="108">
        <v>2219.5</v>
      </c>
      <c r="E22" s="35">
        <v>1209.8</v>
      </c>
      <c r="F22" s="41">
        <v>931.5</v>
      </c>
      <c r="G22" s="127">
        <f t="shared" si="2"/>
        <v>-278.29999999999995</v>
      </c>
      <c r="H22" s="41">
        <f t="shared" si="3"/>
        <v>16.299999999999955</v>
      </c>
      <c r="I22" s="36">
        <f t="shared" si="4"/>
        <v>41.968911917098445</v>
      </c>
      <c r="J22" s="37">
        <f t="shared" si="5"/>
        <v>76.99619771863118</v>
      </c>
      <c r="K22" s="38">
        <f t="shared" si="6"/>
        <v>101.78103146853145</v>
      </c>
      <c r="L22" s="39">
        <f t="shared" si="0"/>
        <v>0.5597583334284791</v>
      </c>
      <c r="M22" s="39">
        <f t="shared" si="1"/>
        <v>0.13713870796345262</v>
      </c>
      <c r="N22" s="22"/>
    </row>
    <row r="23" spans="1:14" ht="12.75" customHeight="1">
      <c r="A23" s="40" t="s">
        <v>8</v>
      </c>
      <c r="B23" s="35">
        <v>4407.1</v>
      </c>
      <c r="C23" s="35">
        <v>2121.4</v>
      </c>
      <c r="D23" s="108">
        <v>4376.7</v>
      </c>
      <c r="E23" s="35">
        <v>2055.9</v>
      </c>
      <c r="F23" s="41">
        <v>2039.7</v>
      </c>
      <c r="G23" s="127">
        <f t="shared" si="2"/>
        <v>-16.200000000000045</v>
      </c>
      <c r="H23" s="41">
        <f t="shared" si="3"/>
        <v>-81.70000000000005</v>
      </c>
      <c r="I23" s="36">
        <f t="shared" si="4"/>
        <v>46.60360545616561</v>
      </c>
      <c r="J23" s="37">
        <f t="shared" si="5"/>
        <v>99.21202393112505</v>
      </c>
      <c r="K23" s="38">
        <f t="shared" si="6"/>
        <v>96.14876968039974</v>
      </c>
      <c r="L23" s="39">
        <f t="shared" si="0"/>
        <v>1.2256994875942768</v>
      </c>
      <c r="M23" s="39">
        <f t="shared" si="1"/>
        <v>0.3002918117370417</v>
      </c>
      <c r="N23" s="22"/>
    </row>
    <row r="24" spans="1:14" ht="12.75" customHeight="1">
      <c r="A24" s="42" t="s">
        <v>9</v>
      </c>
      <c r="B24" s="35">
        <v>0.3</v>
      </c>
      <c r="C24" s="44">
        <v>1.6</v>
      </c>
      <c r="D24" s="109">
        <v>0</v>
      </c>
      <c r="E24" s="44">
        <v>0</v>
      </c>
      <c r="F24" s="43">
        <v>35.1</v>
      </c>
      <c r="G24" s="129">
        <f t="shared" si="2"/>
        <v>35.1</v>
      </c>
      <c r="H24" s="43">
        <f t="shared" si="3"/>
        <v>33.5</v>
      </c>
      <c r="I24" s="82" t="e">
        <f t="shared" si="4"/>
        <v>#DIV/0!</v>
      </c>
      <c r="J24" s="83" t="e">
        <f t="shared" si="5"/>
        <v>#DIV/0!</v>
      </c>
      <c r="K24" s="38">
        <f t="shared" si="6"/>
        <v>2193.75</v>
      </c>
      <c r="L24" s="39">
        <f t="shared" si="0"/>
        <v>0.021092342998754288</v>
      </c>
      <c r="M24" s="39">
        <f t="shared" si="1"/>
        <v>0.005167545517463433</v>
      </c>
      <c r="N24" s="22"/>
    </row>
    <row r="25" spans="1:14" ht="15" customHeight="1" thickBot="1">
      <c r="A25" s="42" t="s">
        <v>16</v>
      </c>
      <c r="B25" s="44">
        <v>16160.6</v>
      </c>
      <c r="C25" s="44">
        <v>7566.1</v>
      </c>
      <c r="D25" s="109">
        <v>89.8</v>
      </c>
      <c r="E25" s="44">
        <v>6</v>
      </c>
      <c r="F25" s="43">
        <v>1013.5</v>
      </c>
      <c r="G25" s="129">
        <f t="shared" si="2"/>
        <v>1007.5</v>
      </c>
      <c r="H25" s="43">
        <f t="shared" si="3"/>
        <v>-6552.6</v>
      </c>
      <c r="I25" s="36">
        <f t="shared" si="4"/>
        <v>1128.619153674833</v>
      </c>
      <c r="J25" s="37">
        <f t="shared" si="5"/>
        <v>16891.666666666664</v>
      </c>
      <c r="K25" s="38">
        <f t="shared" si="6"/>
        <v>13.395276298224976</v>
      </c>
      <c r="L25" s="39">
        <f t="shared" si="0"/>
        <v>0.609033892570868</v>
      </c>
      <c r="M25" s="39">
        <f t="shared" si="1"/>
        <v>0.1492110365227689</v>
      </c>
      <c r="N25" s="22"/>
    </row>
    <row r="26" spans="1:14" ht="17.25" customHeight="1" thickBot="1">
      <c r="A26" s="45" t="s">
        <v>22</v>
      </c>
      <c r="B26" s="107">
        <f>SUM(B7:B25)</f>
        <v>410798.9999999999</v>
      </c>
      <c r="C26" s="47">
        <f>SUM(C7:C25)</f>
        <v>192573.50000000003</v>
      </c>
      <c r="D26" s="110">
        <f>SUM(D7:D25)</f>
        <v>388087.69999999995</v>
      </c>
      <c r="E26" s="47">
        <f>SUM(E7:E25)</f>
        <v>176136.79999999996</v>
      </c>
      <c r="F26" s="46">
        <f>SUM(F7:F25)</f>
        <v>166411.10000000003</v>
      </c>
      <c r="G26" s="130">
        <f t="shared" si="2"/>
        <v>-9725.699999999924</v>
      </c>
      <c r="H26" s="46">
        <f t="shared" si="3"/>
        <v>-26162.399999999994</v>
      </c>
      <c r="I26" s="48">
        <f t="shared" si="4"/>
        <v>42.87976660945453</v>
      </c>
      <c r="J26" s="49">
        <f t="shared" si="5"/>
        <v>94.47832593756675</v>
      </c>
      <c r="K26" s="50">
        <f t="shared" si="6"/>
        <v>86.41433011291792</v>
      </c>
      <c r="L26" s="51">
        <f t="shared" si="0"/>
        <v>100</v>
      </c>
      <c r="M26" s="52">
        <f t="shared" si="1"/>
        <v>24.499627745332173</v>
      </c>
      <c r="N26" s="53"/>
    </row>
    <row r="27" spans="1:14" ht="13.5" thickBot="1">
      <c r="A27" s="94" t="s">
        <v>37</v>
      </c>
      <c r="B27" s="117">
        <v>-1455.4</v>
      </c>
      <c r="C27" s="96">
        <v>-1455.4</v>
      </c>
      <c r="D27" s="111">
        <v>0</v>
      </c>
      <c r="E27" s="96">
        <v>0</v>
      </c>
      <c r="F27" s="34">
        <v>-150.2</v>
      </c>
      <c r="G27" s="128">
        <f>F27-E27</f>
        <v>-150.2</v>
      </c>
      <c r="H27" s="34">
        <f t="shared" si="3"/>
        <v>1305.2</v>
      </c>
      <c r="I27" s="99" t="e">
        <f>F27/D27*100</f>
        <v>#DIV/0!</v>
      </c>
      <c r="J27" s="100" t="e">
        <f>F27/E27*100</f>
        <v>#DIV/0!</v>
      </c>
      <c r="K27" s="121">
        <f>F27/C27*100</f>
        <v>10.320186890202004</v>
      </c>
      <c r="L27" s="60"/>
      <c r="M27" s="89">
        <f>F27/$F$38*100</f>
        <v>-0.02211297255621104</v>
      </c>
      <c r="N27" s="22"/>
    </row>
    <row r="28" spans="1:14" s="6" customFormat="1" ht="14.25" thickBot="1">
      <c r="A28" s="95" t="s">
        <v>38</v>
      </c>
      <c r="B28" s="103">
        <f>SUM(B27)</f>
        <v>-1455.4</v>
      </c>
      <c r="C28" s="47">
        <f>SUM(C27)</f>
        <v>-1455.4</v>
      </c>
      <c r="D28" s="110">
        <f>SUM(D27)</f>
        <v>0</v>
      </c>
      <c r="E28" s="47">
        <f>SUM(E27)</f>
        <v>0</v>
      </c>
      <c r="F28" s="126">
        <f>SUM(F27)</f>
        <v>-150.2</v>
      </c>
      <c r="G28" s="130">
        <f t="shared" si="2"/>
        <v>-150.2</v>
      </c>
      <c r="H28" s="110">
        <f t="shared" si="3"/>
        <v>1305.2</v>
      </c>
      <c r="I28" s="101" t="e">
        <f>F28/D28*100</f>
        <v>#DIV/0!</v>
      </c>
      <c r="J28" s="102" t="e">
        <f>F28/E28*100</f>
        <v>#DIV/0!</v>
      </c>
      <c r="K28" s="50">
        <f>F28/C28*100</f>
        <v>10.320186890202004</v>
      </c>
      <c r="L28" s="97"/>
      <c r="M28" s="98">
        <f>F28/$F$38*100</f>
        <v>-0.02211297255621104</v>
      </c>
      <c r="N28" s="53"/>
    </row>
    <row r="29" spans="1:14" ht="12.75">
      <c r="A29" s="54" t="s">
        <v>14</v>
      </c>
      <c r="B29" s="56">
        <v>161554.3</v>
      </c>
      <c r="C29" s="56">
        <v>60893.6</v>
      </c>
      <c r="D29" s="112">
        <v>87998.3</v>
      </c>
      <c r="E29" s="56">
        <v>87998.3</v>
      </c>
      <c r="F29" s="55">
        <v>87998.3</v>
      </c>
      <c r="G29" s="131">
        <f t="shared" si="2"/>
        <v>0</v>
      </c>
      <c r="H29" s="55">
        <f t="shared" si="3"/>
        <v>27104.700000000004</v>
      </c>
      <c r="I29" s="57">
        <f t="shared" si="4"/>
        <v>100</v>
      </c>
      <c r="J29" s="58">
        <f t="shared" si="5"/>
        <v>100</v>
      </c>
      <c r="K29" s="59">
        <f t="shared" si="6"/>
        <v>144.511574286953</v>
      </c>
      <c r="L29" s="60"/>
      <c r="M29" s="89">
        <f t="shared" si="1"/>
        <v>12.955419393430267</v>
      </c>
      <c r="N29" s="22"/>
    </row>
    <row r="30" spans="1:14" ht="12.75">
      <c r="A30" s="40" t="s">
        <v>10</v>
      </c>
      <c r="B30" s="105">
        <v>255031.3</v>
      </c>
      <c r="C30" s="35">
        <v>14762.1</v>
      </c>
      <c r="D30" s="108">
        <v>83417.9</v>
      </c>
      <c r="E30" s="35">
        <v>18600.2</v>
      </c>
      <c r="F30" s="41">
        <v>18301.7</v>
      </c>
      <c r="G30" s="127">
        <f t="shared" si="2"/>
        <v>-298.5</v>
      </c>
      <c r="H30" s="41">
        <f t="shared" si="3"/>
        <v>3539.6000000000004</v>
      </c>
      <c r="I30" s="36">
        <f t="shared" si="4"/>
        <v>21.939775515806563</v>
      </c>
      <c r="J30" s="37">
        <f t="shared" si="5"/>
        <v>98.39517854646725</v>
      </c>
      <c r="K30" s="38">
        <f t="shared" si="6"/>
        <v>123.97761836053137</v>
      </c>
      <c r="L30" s="60"/>
      <c r="M30" s="89">
        <f t="shared" si="1"/>
        <v>2.694440677976083</v>
      </c>
      <c r="N30" s="22"/>
    </row>
    <row r="31" spans="1:14" ht="12.75">
      <c r="A31" s="40" t="s">
        <v>11</v>
      </c>
      <c r="B31" s="105">
        <v>725281.7</v>
      </c>
      <c r="C31" s="35">
        <v>384941.4</v>
      </c>
      <c r="D31" s="108">
        <v>603059.6</v>
      </c>
      <c r="E31" s="35">
        <v>344132.9</v>
      </c>
      <c r="F31" s="41">
        <v>333547.7</v>
      </c>
      <c r="G31" s="127">
        <f t="shared" si="2"/>
        <v>-10585.200000000012</v>
      </c>
      <c r="H31" s="41">
        <f t="shared" si="3"/>
        <v>-51393.70000000001</v>
      </c>
      <c r="I31" s="36">
        <f t="shared" si="4"/>
        <v>55.30924306652278</v>
      </c>
      <c r="J31" s="37">
        <f t="shared" si="5"/>
        <v>96.92409531317698</v>
      </c>
      <c r="K31" s="38">
        <f t="shared" si="6"/>
        <v>86.64895487988561</v>
      </c>
      <c r="L31" s="60"/>
      <c r="M31" s="89">
        <f t="shared" si="1"/>
        <v>49.10606615371048</v>
      </c>
      <c r="N31" s="22"/>
    </row>
    <row r="32" spans="1:14" ht="13.5" thickBot="1">
      <c r="A32" s="42" t="s">
        <v>18</v>
      </c>
      <c r="B32" s="44">
        <v>85917.6</v>
      </c>
      <c r="C32" s="44">
        <v>46893.1</v>
      </c>
      <c r="D32" s="109">
        <v>72327.2</v>
      </c>
      <c r="E32" s="44">
        <v>57643.5</v>
      </c>
      <c r="F32" s="43">
        <v>54196.2</v>
      </c>
      <c r="G32" s="129">
        <f t="shared" si="2"/>
        <v>-3447.300000000003</v>
      </c>
      <c r="H32" s="43">
        <f t="shared" si="3"/>
        <v>7303.0999999999985</v>
      </c>
      <c r="I32" s="61">
        <f t="shared" si="4"/>
        <v>74.93197579886957</v>
      </c>
      <c r="J32" s="62">
        <f t="shared" si="5"/>
        <v>94.01962059902678</v>
      </c>
      <c r="K32" s="63">
        <f t="shared" si="6"/>
        <v>115.5739330519842</v>
      </c>
      <c r="L32" s="60"/>
      <c r="M32" s="89">
        <f t="shared" si="1"/>
        <v>7.978955281297768</v>
      </c>
      <c r="N32" s="22"/>
    </row>
    <row r="33" spans="1:14" s="6" customFormat="1" ht="14.25" thickBot="1">
      <c r="A33" s="45" t="s">
        <v>27</v>
      </c>
      <c r="B33" s="106">
        <f>SUM(B29:B32)</f>
        <v>1227784.9</v>
      </c>
      <c r="C33" s="47">
        <f>SUM(C29:C32)</f>
        <v>507490.2</v>
      </c>
      <c r="D33" s="110">
        <f>SUM(D29:D32)</f>
        <v>846803</v>
      </c>
      <c r="E33" s="47">
        <f>SUM(E29:E32)</f>
        <v>508374.9</v>
      </c>
      <c r="F33" s="46">
        <f>SUM(F29:F32)</f>
        <v>494043.9</v>
      </c>
      <c r="G33" s="130">
        <f t="shared" si="2"/>
        <v>-14331</v>
      </c>
      <c r="H33" s="46">
        <f t="shared" si="3"/>
        <v>-13446.299999999988</v>
      </c>
      <c r="I33" s="48">
        <f t="shared" si="4"/>
        <v>58.34224725231253</v>
      </c>
      <c r="J33" s="49">
        <f t="shared" si="5"/>
        <v>97.18101739483991</v>
      </c>
      <c r="K33" s="50">
        <f t="shared" si="6"/>
        <v>97.35043159454115</v>
      </c>
      <c r="L33" s="64"/>
      <c r="M33" s="89">
        <f t="shared" si="1"/>
        <v>72.73488150641461</v>
      </c>
      <c r="N33" s="53"/>
    </row>
    <row r="34" spans="1:14" s="6" customFormat="1" ht="12.75" customHeight="1">
      <c r="A34" s="77" t="s">
        <v>29</v>
      </c>
      <c r="B34" s="118">
        <v>0</v>
      </c>
      <c r="C34" s="78">
        <v>0</v>
      </c>
      <c r="D34" s="113">
        <v>16351.3</v>
      </c>
      <c r="E34" s="78">
        <v>7836.9</v>
      </c>
      <c r="F34" s="79">
        <v>7836.9</v>
      </c>
      <c r="G34" s="132">
        <f t="shared" si="2"/>
        <v>0</v>
      </c>
      <c r="H34" s="123">
        <f t="shared" si="3"/>
        <v>7836.9</v>
      </c>
      <c r="I34" s="57">
        <f t="shared" si="4"/>
        <v>47.928299278956416</v>
      </c>
      <c r="J34" s="58">
        <f t="shared" si="5"/>
        <v>100</v>
      </c>
      <c r="K34" s="86" t="e">
        <f t="shared" si="6"/>
        <v>#DIV/0!</v>
      </c>
      <c r="L34" s="64"/>
      <c r="M34" s="89">
        <f t="shared" si="1"/>
        <v>1.1537759961768996</v>
      </c>
      <c r="N34" s="53"/>
    </row>
    <row r="35" spans="1:14" ht="12.75">
      <c r="A35" s="65" t="s">
        <v>25</v>
      </c>
      <c r="B35" s="116">
        <v>0</v>
      </c>
      <c r="C35" s="56">
        <v>0</v>
      </c>
      <c r="D35" s="112">
        <v>0</v>
      </c>
      <c r="E35" s="56">
        <v>0</v>
      </c>
      <c r="F35" s="55">
        <v>12234.1</v>
      </c>
      <c r="G35" s="131">
        <f t="shared" si="2"/>
        <v>12234.1</v>
      </c>
      <c r="H35" s="55">
        <f t="shared" si="3"/>
        <v>12234.1</v>
      </c>
      <c r="I35" s="84" t="e">
        <f t="shared" si="4"/>
        <v>#DIV/0!</v>
      </c>
      <c r="J35" s="85" t="e">
        <f t="shared" si="5"/>
        <v>#DIV/0!</v>
      </c>
      <c r="K35" s="122" t="e">
        <f t="shared" si="6"/>
        <v>#DIV/0!</v>
      </c>
      <c r="L35" s="60"/>
      <c r="M35" s="89">
        <f t="shared" si="1"/>
        <v>1.8011472539942845</v>
      </c>
      <c r="N35" s="22"/>
    </row>
    <row r="36" spans="1:14" ht="13.5" thickBot="1">
      <c r="A36" s="66" t="s">
        <v>20</v>
      </c>
      <c r="B36" s="119">
        <v>-1583.8</v>
      </c>
      <c r="C36" s="67">
        <v>-1583.8</v>
      </c>
      <c r="D36" s="114">
        <v>0</v>
      </c>
      <c r="E36" s="67">
        <v>0</v>
      </c>
      <c r="F36" s="124">
        <v>-1136.5</v>
      </c>
      <c r="G36" s="133">
        <f t="shared" si="2"/>
        <v>-1136.5</v>
      </c>
      <c r="H36" s="124">
        <f t="shared" si="3"/>
        <v>447.29999999999995</v>
      </c>
      <c r="I36" s="87" t="e">
        <f t="shared" si="4"/>
        <v>#DIV/0!</v>
      </c>
      <c r="J36" s="88" t="e">
        <f t="shared" si="5"/>
        <v>#DIV/0!</v>
      </c>
      <c r="K36" s="68">
        <f t="shared" si="6"/>
        <v>71.75779770173001</v>
      </c>
      <c r="L36" s="60"/>
      <c r="M36" s="89">
        <f t="shared" si="1"/>
        <v>-0.16731952936174335</v>
      </c>
      <c r="N36" s="22"/>
    </row>
    <row r="37" spans="1:14" s="6" customFormat="1" ht="18" customHeight="1" thickBot="1">
      <c r="A37" s="69" t="s">
        <v>6</v>
      </c>
      <c r="B37" s="104">
        <f>B33+B35+B36+B34+B28</f>
        <v>1224745.7</v>
      </c>
      <c r="C37" s="47">
        <f>C36+C35+C34+C33+C28</f>
        <v>504451</v>
      </c>
      <c r="D37" s="110">
        <f>D36+D35+D34+D33+D28</f>
        <v>863154.3</v>
      </c>
      <c r="E37" s="47">
        <f>E36+E35+E34+E33+E28</f>
        <v>516211.80000000005</v>
      </c>
      <c r="F37" s="126">
        <f>F36+F35+F34+F33+F28</f>
        <v>512828.2</v>
      </c>
      <c r="G37" s="130">
        <f t="shared" si="2"/>
        <v>-3383.600000000035</v>
      </c>
      <c r="H37" s="110">
        <f t="shared" si="3"/>
        <v>8377.200000000012</v>
      </c>
      <c r="I37" s="48">
        <f t="shared" si="4"/>
        <v>59.41327060526721</v>
      </c>
      <c r="J37" s="49">
        <f t="shared" si="5"/>
        <v>99.34453261238893</v>
      </c>
      <c r="K37" s="50">
        <f t="shared" si="6"/>
        <v>101.66065683287376</v>
      </c>
      <c r="L37" s="70"/>
      <c r="M37" s="52">
        <f>F37/$F$38*100</f>
        <v>75.50037225466782</v>
      </c>
      <c r="N37" s="53"/>
    </row>
    <row r="38" spans="1:14" ht="17.25" thickBot="1">
      <c r="A38" s="45" t="s">
        <v>7</v>
      </c>
      <c r="B38" s="120">
        <f>B37+B26</f>
        <v>1635544.6999999997</v>
      </c>
      <c r="C38" s="47">
        <f>C37+C26</f>
        <v>697024.5</v>
      </c>
      <c r="D38" s="110">
        <f>D37+D26</f>
        <v>1251242</v>
      </c>
      <c r="E38" s="47">
        <f>E37+E26</f>
        <v>692348.6</v>
      </c>
      <c r="F38" s="126">
        <f>F37+F26</f>
        <v>679239.3</v>
      </c>
      <c r="G38" s="130">
        <f t="shared" si="2"/>
        <v>-13109.29999999993</v>
      </c>
      <c r="H38" s="110">
        <f t="shared" si="3"/>
        <v>-17785.199999999953</v>
      </c>
      <c r="I38" s="48">
        <f t="shared" si="4"/>
        <v>54.2852062191007</v>
      </c>
      <c r="J38" s="49">
        <f t="shared" si="5"/>
        <v>98.10654632651818</v>
      </c>
      <c r="K38" s="50">
        <f t="shared" si="6"/>
        <v>97.44841106732977</v>
      </c>
      <c r="L38" s="70"/>
      <c r="M38" s="52">
        <f>F38/$F$38*100</f>
        <v>100</v>
      </c>
      <c r="N38" s="71"/>
    </row>
    <row r="39" spans="1:14" ht="13.5">
      <c r="A39" s="72"/>
      <c r="B39" s="73"/>
      <c r="C39" s="74"/>
      <c r="D39" s="74"/>
      <c r="E39" s="74"/>
      <c r="F39" s="74"/>
      <c r="G39" s="74"/>
      <c r="H39" s="74"/>
      <c r="I39" s="75"/>
      <c r="J39" s="75"/>
      <c r="K39" s="21"/>
      <c r="L39" s="22"/>
      <c r="M39" s="22"/>
      <c r="N39" s="22"/>
    </row>
    <row r="40" spans="1:11" ht="13.5">
      <c r="A40" s="9"/>
      <c r="B40" s="10"/>
      <c r="C40" s="3"/>
      <c r="D40" s="3"/>
      <c r="E40" s="3"/>
      <c r="F40" s="3"/>
      <c r="G40" s="3"/>
      <c r="H40" s="3"/>
      <c r="I40" s="8"/>
      <c r="J40" s="8"/>
      <c r="K40" s="4"/>
    </row>
    <row r="41" spans="1:11" ht="13.5">
      <c r="A41" s="2"/>
      <c r="B41" s="3"/>
      <c r="C41" s="10"/>
      <c r="D41" s="10"/>
      <c r="E41" s="10"/>
      <c r="F41" s="10"/>
      <c r="G41" s="10"/>
      <c r="H41" s="10"/>
      <c r="I41" s="11"/>
      <c r="J41" s="11"/>
      <c r="K41" s="12"/>
    </row>
    <row r="42" spans="1:11" ht="6.75" customHeight="1">
      <c r="A42" s="2"/>
      <c r="B42" s="3"/>
      <c r="C42" s="13"/>
      <c r="D42" s="13"/>
      <c r="E42" s="13"/>
      <c r="F42" s="13"/>
      <c r="G42" s="13"/>
      <c r="H42" s="13"/>
      <c r="I42" s="11"/>
      <c r="J42" s="11"/>
      <c r="K42" s="4"/>
    </row>
    <row r="43" spans="1:11" ht="13.5">
      <c r="A43" s="14"/>
      <c r="B43" s="10"/>
      <c r="C43" s="13"/>
      <c r="D43" s="13"/>
      <c r="E43" s="13"/>
      <c r="F43" s="13"/>
      <c r="G43" s="13"/>
      <c r="H43" s="13"/>
      <c r="I43" s="11"/>
      <c r="J43" s="11"/>
      <c r="K43" s="4"/>
    </row>
    <row r="44" spans="1:11" ht="13.5">
      <c r="A44" s="7"/>
      <c r="B44" s="13"/>
      <c r="C44" s="13"/>
      <c r="D44" s="13"/>
      <c r="E44" s="13"/>
      <c r="F44" s="13"/>
      <c r="G44" s="13"/>
      <c r="H44" s="13"/>
      <c r="I44" s="11"/>
      <c r="J44" s="11"/>
      <c r="K44" s="4"/>
    </row>
    <row r="45" spans="1:2" ht="13.5">
      <c r="A45" s="7"/>
      <c r="B45" s="13"/>
    </row>
    <row r="46" spans="1:2" ht="13.5">
      <c r="A46" s="7"/>
      <c r="B46" s="13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2016-04-14T12:12:19Z</cp:lastPrinted>
  <dcterms:created xsi:type="dcterms:W3CDTF">2006-03-15T08:37:36Z</dcterms:created>
  <dcterms:modified xsi:type="dcterms:W3CDTF">2016-07-12T14:15:16Z</dcterms:modified>
  <cp:category/>
  <cp:version/>
  <cp:contentType/>
  <cp:contentStatus/>
</cp:coreProperties>
</file>