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84" windowHeight="9816" activeTab="3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<sst xmlns="http://schemas.openxmlformats.org/spreadsheetml/2006/main" count="268" uniqueCount="209">
  <si>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</si>
  <si>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</si>
  <si>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</si>
  <si>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</si>
  <si>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</si>
  <si>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</si>
  <si>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</si>
  <si>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</si>
  <si>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</si>
  <si>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</si>
  <si>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</si>
  <si>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</si>
  <si>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</si>
  <si>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</si>
  <si>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</si>
  <si>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</si>
  <si>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</si>
  <si>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</si>
  <si>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</si>
  <si>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</si>
  <si>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</si>
  <si>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</si>
  <si>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</si>
  <si>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</si>
  <si>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</si>
  <si>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</si>
  <si>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</si>
  <si>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</si>
  <si>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</si>
  <si>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</si>
  <si>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</si>
  <si>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</si>
  <si>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</si>
  <si>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</si>
  <si>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</si>
  <si>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</si>
  <si>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</si>
  <si>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</si>
  <si>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</si>
  <si>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</si>
  <si>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</si>
  <si>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</si>
  <si>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</si>
  <si>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</si>
  <si>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</si>
  <si>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</si>
  <si>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</si>
  <si>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</si>
  <si>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</si>
  <si>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</si>
  <si>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</si>
  <si>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</si>
  <si>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</si>
  <si>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</si>
  <si>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</si>
  <si>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</si>
  <si>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</si>
  <si>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</si>
  <si>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</si>
  <si>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</si>
  <si>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</si>
  <si>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</si>
  <si>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</si>
  <si>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</si>
  <si>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</si>
  <si>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</si>
  <si>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</si>
  <si>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</si>
  <si>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</si>
  <si>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</si>
  <si>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от кассового плана 1 кв., тыс.руб.</t>
  </si>
  <si>
    <t>к годовым ассигнованиям, %</t>
  </si>
  <si>
    <t>к кассовому плану                 1 кв.,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</si>
  <si>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</si>
  <si>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</si>
  <si>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</si>
  <si>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</si>
  <si>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</si>
  <si>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</si>
  <si>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</si>
  <si>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план 1 кв., тыс.руб.</t>
  </si>
  <si>
    <t>Кассовый расход, тыс.руб.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</si>
  <si>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</si>
  <si>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</si>
  <si>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</si>
  <si>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</si>
  <si>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</si>
  <si>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</si>
  <si>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</si>
  <si>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</si>
  <si>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</si>
  <si>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</si>
  <si>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</si>
  <si>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</si>
  <si>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</si>
  <si>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</si>
  <si>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</si>
  <si>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</si>
  <si>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</si>
  <si>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</si>
  <si>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</si>
  <si>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</si>
  <si>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</si>
  <si>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</si>
  <si>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</si>
  <si>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</si>
  <si>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</si>
  <si>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</si>
  <si>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</si>
  <si>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</si>
  <si>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</si>
  <si>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</si>
  <si>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</si>
  <si>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</si>
  <si>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</si>
  <si>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</si>
  <si>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</si>
  <si>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</si>
  <si>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</si>
  <si>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</si>
  <si>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</si>
  <si>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</si>
  <si>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</si>
  <si>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</si>
  <si>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</si>
  <si>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</si>
  <si>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</si>
  <si>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</si>
  <si>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</si>
  <si>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</si>
  <si>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</si>
  <si>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</si>
  <si>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</si>
  <si>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</si>
  <si>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</si>
  <si>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</si>
  <si>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</si>
  <si>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</si>
  <si>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</si>
  <si>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</si>
  <si>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</si>
  <si>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</si>
  <si>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</si>
  <si>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</si>
  <si>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</si>
  <si>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</si>
  <si>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</si>
  <si>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</si>
  <si>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</si>
  <si>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</si>
  <si>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</si>
  <si>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</si>
  <si>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</si>
  <si>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</si>
  <si>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</si>
  <si>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</si>
  <si>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</si>
  <si>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</si>
  <si>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</si>
  <si>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</si>
  <si>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</si>
  <si>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</si>
  <si>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</si>
  <si>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</si>
  <si>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</si>
  <si>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</si>
  <si>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</si>
  <si>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0407</t>
  </si>
  <si>
    <t>Лесное хозяйство</t>
  </si>
  <si>
    <t>0410</t>
  </si>
  <si>
    <t>Связь и информатика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</si>
  <si>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</si>
  <si>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</si>
  <si>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</si>
  <si>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</si>
  <si>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</si>
  <si>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</si>
  <si>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</si>
  <si>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</si>
  <si>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</si>
  <si>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</si>
  <si>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</si>
  <si>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</si>
  <si>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</si>
  <si>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</si>
  <si>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</si>
  <si>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</si>
  <si>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"Загривский детсад N21"</t>
  </si>
  <si>
    <t>МДОУ "Сланцевский детсад N15"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</si>
  <si>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</si>
  <si>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</si>
  <si>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</si>
  <si>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</si>
  <si>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Ассигнования 2017  год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</si>
  <si>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01.04.2017    по отраслевой структуре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</si>
  <si>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01.04.2017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</si>
  <si>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01.04.2017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</si>
  <si>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01.04.2017</t>
  </si>
  <si>
    <t xml:space="preserve">по муниципальным  казенным учреждениям Сланцевского муниципального района                               на  01.04.2017                                                         </t>
  </si>
  <si>
    <t>на 01.01.2017</t>
  </si>
  <si>
    <t>на 01.04.2017</t>
  </si>
  <si>
    <t>по муниципальным  казенным учреждениям Сланцевского муниципального района                                  на  01.04.2017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</si>
  <si>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2017-2019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</si>
  <si>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 на 2017-2019 годы"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</si>
  <si>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 на 2017-2019 годы."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</si>
  <si>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</si>
  <si>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2017-2020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</si>
  <si>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2017-2019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</si>
  <si>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2017-2019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</si>
</sst>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</numFmts>
  <fonts count="6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name val="Arial Narrow"/>
      <family val="2"/>
    </font>
    <font>
      <b/>
      <sz val="7"/>
      <name val="MS Sans Serif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1" fillId="0" borderId="0" xfId="0" applyFont="1" applyAlignment="1">
      <alignment/>
    </xf>
    <xf numFmtId="0" fontId="18" fillId="0" borderId="0" xfId="0" applyFont="1" applyFill="1" applyAlignment="1">
      <alignment/>
    </xf>
    <xf numFmtId="164" fontId="18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164" fontId="23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Fill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left"/>
    </xf>
    <xf numFmtId="164" fontId="24" fillId="0" borderId="13" xfId="0" applyNumberFormat="1" applyFont="1" applyBorder="1" applyAlignment="1">
      <alignment horizontal="right"/>
    </xf>
    <xf numFmtId="49" fontId="23" fillId="0" borderId="13" xfId="0" applyNumberFormat="1" applyFont="1" applyBorder="1" applyAlignment="1">
      <alignment horizontal="left" vertical="center" wrapText="1"/>
    </xf>
    <xf numFmtId="164" fontId="23" fillId="0" borderId="13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26" fillId="34" borderId="10" xfId="0" applyFont="1" applyFill="1" applyBorder="1" applyAlignment="1">
      <alignment/>
    </xf>
    <xf numFmtId="166" fontId="25" fillId="34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/>
    </xf>
    <xf numFmtId="166" fontId="29" fillId="33" borderId="10" xfId="0" applyNumberFormat="1" applyFont="1" applyFill="1" applyBorder="1" applyAlignment="1">
      <alignment horizontal="right"/>
    </xf>
    <xf numFmtId="166" fontId="29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7" fillId="35" borderId="0" xfId="0" applyFont="1" applyFill="1" applyAlignment="1">
      <alignment horizontal="center" wrapText="1"/>
    </xf>
    <xf numFmtId="0" fontId="14" fillId="35" borderId="0" xfId="0" applyFont="1" applyFill="1" applyBorder="1" applyAlignment="1">
      <alignment horizontal="right"/>
    </xf>
    <xf numFmtId="49" fontId="6" fillId="35" borderId="14" xfId="0" applyNumberFormat="1" applyFont="1" applyFill="1" applyBorder="1" applyAlignment="1">
      <alignment horizontal="center" vertical="center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49" fontId="24" fillId="35" borderId="13" xfId="0" applyNumberFormat="1" applyFont="1" applyFill="1" applyBorder="1" applyAlignment="1">
      <alignment horizontal="left" vertical="center" wrapText="1"/>
    </xf>
    <xf numFmtId="164" fontId="24" fillId="35" borderId="13" xfId="0" applyNumberFormat="1" applyFont="1" applyFill="1" applyBorder="1" applyAlignment="1">
      <alignment horizontal="right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left" vertical="center" wrapText="1"/>
    </xf>
    <xf numFmtId="164" fontId="23" fillId="35" borderId="11" xfId="0" applyNumberFormat="1" applyFont="1" applyFill="1" applyBorder="1" applyAlignment="1">
      <alignment horizontal="right" vertical="center" wrapText="1"/>
    </xf>
    <xf numFmtId="49" fontId="24" fillId="35" borderId="12" xfId="0" applyNumberFormat="1" applyFont="1" applyFill="1" applyBorder="1" applyAlignment="1">
      <alignment horizontal="center"/>
    </xf>
    <xf numFmtId="49" fontId="24" fillId="35" borderId="13" xfId="0" applyNumberFormat="1" applyFont="1" applyFill="1" applyBorder="1" applyAlignment="1">
      <alignment horizontal="left"/>
    </xf>
    <xf numFmtId="164" fontId="24" fillId="35" borderId="13" xfId="0" applyNumberFormat="1" applyFont="1" applyFill="1" applyBorder="1" applyAlignment="1">
      <alignment horizontal="right"/>
    </xf>
    <xf numFmtId="164" fontId="19" fillId="33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49" fontId="23" fillId="0" borderId="11" xfId="0" applyNumberFormat="1" applyFont="1" applyBorder="1" applyAlignment="1" applyProtection="1">
      <alignment horizontal="center" vertical="center" wrapText="1"/>
      <protection/>
    </xf>
    <xf numFmtId="49" fontId="24" fillId="0" borderId="13" xfId="0" applyNumberFormat="1" applyFont="1" applyBorder="1" applyAlignment="1">
      <alignment horizontal="left" vertical="center" wrapText="1"/>
    </xf>
    <xf numFmtId="164" fontId="24" fillId="0" borderId="13" xfId="0" applyNumberFormat="1" applyFont="1" applyBorder="1" applyAlignment="1">
      <alignment horizontal="right" vertical="center" wrapText="1"/>
    </xf>
    <xf numFmtId="164" fontId="30" fillId="33" borderId="10" xfId="0" applyNumberFormat="1" applyFont="1" applyFill="1" applyBorder="1" applyAlignment="1">
      <alignment/>
    </xf>
    <xf numFmtId="0" fontId="15" fillId="35" borderId="15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 horizontal="right"/>
    </xf>
    <xf numFmtId="0" fontId="7" fillId="35" borderId="0" xfId="0" applyFont="1" applyFill="1" applyAlignment="1">
      <alignment horizont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J6" sqref="J6:J7"/>
    </sheetView>
  </sheetViews>
  <sheetFormatPr defaultColWidth="9.140625" defaultRowHeight="12.75"/>
  <cols>
    <col min="1" max="1" width="5.7109375" style="55" customWidth="1"/>
    <col min="2" max="2" width="30.7109375" style="56" customWidth="1"/>
    <col min="3" max="3" width="10.421875" style="55" customWidth="1"/>
    <col min="4" max="4" width="9.7109375" style="55" customWidth="1"/>
    <col min="5" max="5" width="10.00390625" style="55" customWidth="1"/>
    <col min="6" max="7" width="10.421875" style="55" customWidth="1"/>
    <col min="8" max="10" width="8.7109375" style="55" customWidth="1"/>
  </cols>
  <sheetData>
    <row r="1" spans="6:10" ht="12.75">
      <c r="F1" s="77" t="s">
        <v>76</v>
      </c>
      <c r="G1" s="77"/>
      <c r="H1" s="77"/>
      <c r="I1" s="77"/>
      <c r="J1" s="77"/>
    </row>
    <row r="2" ht="9.75" customHeight="1"/>
    <row r="3" spans="1:10" ht="12.75">
      <c r="A3" s="78" t="s">
        <v>194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2.7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9" customHeight="1">
      <c r="A5" s="57"/>
      <c r="B5" s="57"/>
      <c r="C5" s="57"/>
      <c r="D5" s="57"/>
      <c r="E5" s="57"/>
      <c r="F5" s="57"/>
      <c r="G5" s="57"/>
      <c r="H5" s="57"/>
      <c r="I5" s="57"/>
      <c r="J5" s="58" t="s">
        <v>1</v>
      </c>
    </row>
    <row r="6" spans="1:10" ht="12.75">
      <c r="A6" s="84" t="s">
        <v>2</v>
      </c>
      <c r="B6" s="82" t="s">
        <v>3</v>
      </c>
      <c r="C6" s="81" t="s">
        <v>193</v>
      </c>
      <c r="D6" s="81" t="s">
        <v>80</v>
      </c>
      <c r="E6" s="81" t="s">
        <v>81</v>
      </c>
      <c r="F6" s="75" t="s">
        <v>74</v>
      </c>
      <c r="G6" s="76"/>
      <c r="H6" s="76" t="s">
        <v>75</v>
      </c>
      <c r="I6" s="76"/>
      <c r="J6" s="79" t="s">
        <v>73</v>
      </c>
    </row>
    <row r="7" spans="1:10" ht="43.5" customHeight="1">
      <c r="A7" s="84"/>
      <c r="B7" s="83"/>
      <c r="C7" s="81"/>
      <c r="D7" s="81"/>
      <c r="E7" s="81"/>
      <c r="F7" s="59" t="s">
        <v>69</v>
      </c>
      <c r="G7" s="59" t="s">
        <v>70</v>
      </c>
      <c r="H7" s="59" t="s">
        <v>71</v>
      </c>
      <c r="I7" s="59" t="s">
        <v>72</v>
      </c>
      <c r="J7" s="80"/>
    </row>
    <row r="8" spans="1:10" ht="18.75" customHeight="1">
      <c r="A8" s="60" t="s">
        <v>4</v>
      </c>
      <c r="B8" s="61" t="s">
        <v>5</v>
      </c>
      <c r="C8" s="62">
        <v>137799.229</v>
      </c>
      <c r="D8" s="62">
        <v>28163.746</v>
      </c>
      <c r="E8" s="62">
        <v>22664.949</v>
      </c>
      <c r="F8" s="62">
        <f>C8-E8</f>
        <v>115134.28</v>
      </c>
      <c r="G8" s="62">
        <f>D8-E8</f>
        <v>5498.796999999999</v>
      </c>
      <c r="H8" s="62">
        <f>E8/C8*100</f>
        <v>16.447805379230388</v>
      </c>
      <c r="I8" s="62">
        <f>E8/D8*100</f>
        <v>80.47561925888694</v>
      </c>
      <c r="J8" s="62">
        <f aca="true" t="shared" si="0" ref="J8:J28">E8/$E$49*100</f>
        <v>10.4007431649434</v>
      </c>
    </row>
    <row r="9" spans="1:10" ht="30">
      <c r="A9" s="63" t="s">
        <v>156</v>
      </c>
      <c r="B9" s="64" t="s">
        <v>157</v>
      </c>
      <c r="C9" s="65">
        <v>1283.5</v>
      </c>
      <c r="D9" s="65">
        <v>289</v>
      </c>
      <c r="E9" s="65">
        <v>285.655</v>
      </c>
      <c r="F9" s="65">
        <f aca="true" t="shared" si="1" ref="F9:F49">C9-E9</f>
        <v>997.845</v>
      </c>
      <c r="G9" s="65">
        <f aca="true" t="shared" si="2" ref="G9:G49">D9-E9</f>
        <v>3.3450000000000273</v>
      </c>
      <c r="H9" s="65">
        <f aca="true" t="shared" si="3" ref="H9:H49">E9/C9*100</f>
        <v>22.255940786910788</v>
      </c>
      <c r="I9" s="65">
        <f aca="true" t="shared" si="4" ref="I9:I49">E9/D9*100</f>
        <v>98.8425605536332</v>
      </c>
      <c r="J9" s="65">
        <f t="shared" si="0"/>
        <v>0.13108453448458707</v>
      </c>
    </row>
    <row r="10" spans="1:10" ht="51">
      <c r="A10" s="63" t="s">
        <v>6</v>
      </c>
      <c r="B10" s="64" t="s">
        <v>7</v>
      </c>
      <c r="C10" s="65">
        <v>3367.7</v>
      </c>
      <c r="D10" s="65">
        <v>852</v>
      </c>
      <c r="E10" s="65">
        <v>549.988</v>
      </c>
      <c r="F10" s="65">
        <f t="shared" si="1"/>
        <v>2817.7119999999995</v>
      </c>
      <c r="G10" s="65">
        <f t="shared" si="2"/>
        <v>302.01199999999994</v>
      </c>
      <c r="H10" s="65">
        <f t="shared" si="3"/>
        <v>16.33126466134157</v>
      </c>
      <c r="I10" s="65">
        <f t="shared" si="4"/>
        <v>64.55258215962442</v>
      </c>
      <c r="J10" s="65">
        <f t="shared" si="0"/>
        <v>0.25238459313545736</v>
      </c>
    </row>
    <row r="11" spans="1:10" ht="51">
      <c r="A11" s="63" t="s">
        <v>8</v>
      </c>
      <c r="B11" s="64" t="s">
        <v>9</v>
      </c>
      <c r="C11" s="65">
        <v>68237.911</v>
      </c>
      <c r="D11" s="65">
        <v>13895.214</v>
      </c>
      <c r="E11" s="65">
        <v>12065.238</v>
      </c>
      <c r="F11" s="65">
        <f t="shared" si="1"/>
        <v>56172.672999999995</v>
      </c>
      <c r="G11" s="65">
        <f t="shared" si="2"/>
        <v>1829.9760000000006</v>
      </c>
      <c r="H11" s="65">
        <f t="shared" si="3"/>
        <v>17.6811362235283</v>
      </c>
      <c r="I11" s="65">
        <f t="shared" si="4"/>
        <v>86.83017044573764</v>
      </c>
      <c r="J11" s="65">
        <f t="shared" si="0"/>
        <v>5.536630224136633</v>
      </c>
    </row>
    <row r="12" spans="1:10" ht="40.5">
      <c r="A12" s="63" t="s">
        <v>10</v>
      </c>
      <c r="B12" s="64" t="s">
        <v>11</v>
      </c>
      <c r="C12" s="65">
        <v>17571.906</v>
      </c>
      <c r="D12" s="65">
        <v>4306.981</v>
      </c>
      <c r="E12" s="65">
        <v>3789.033</v>
      </c>
      <c r="F12" s="65">
        <f t="shared" si="1"/>
        <v>13782.873</v>
      </c>
      <c r="G12" s="65">
        <f t="shared" si="2"/>
        <v>517.9479999999999</v>
      </c>
      <c r="H12" s="65">
        <f t="shared" si="3"/>
        <v>21.563016556086744</v>
      </c>
      <c r="I12" s="65">
        <f t="shared" si="4"/>
        <v>87.97422138616353</v>
      </c>
      <c r="J12" s="65">
        <f t="shared" si="0"/>
        <v>1.738753485679363</v>
      </c>
    </row>
    <row r="13" spans="1:10" ht="12.75">
      <c r="A13" s="63" t="s">
        <v>12</v>
      </c>
      <c r="B13" s="64" t="s">
        <v>13</v>
      </c>
      <c r="C13" s="65">
        <v>557.1</v>
      </c>
      <c r="D13" s="65">
        <v>289.3</v>
      </c>
      <c r="E13" s="65">
        <v>0</v>
      </c>
      <c r="F13" s="65">
        <f t="shared" si="1"/>
        <v>557.1</v>
      </c>
      <c r="G13" s="65">
        <f t="shared" si="2"/>
        <v>289.3</v>
      </c>
      <c r="H13" s="65">
        <f t="shared" si="3"/>
        <v>0</v>
      </c>
      <c r="I13" s="65">
        <f t="shared" si="4"/>
        <v>0</v>
      </c>
      <c r="J13" s="65">
        <f t="shared" si="0"/>
        <v>0</v>
      </c>
    </row>
    <row r="14" spans="1:10" ht="12.75">
      <c r="A14" s="63" t="s">
        <v>14</v>
      </c>
      <c r="B14" s="64" t="s">
        <v>15</v>
      </c>
      <c r="C14" s="65">
        <v>46781.112</v>
      </c>
      <c r="D14" s="65">
        <v>8531.251</v>
      </c>
      <c r="E14" s="65">
        <v>5975.035</v>
      </c>
      <c r="F14" s="65">
        <f t="shared" si="1"/>
        <v>40806.077000000005</v>
      </c>
      <c r="G14" s="65">
        <f t="shared" si="2"/>
        <v>2556.2160000000003</v>
      </c>
      <c r="H14" s="65">
        <f t="shared" si="3"/>
        <v>12.772323582218394</v>
      </c>
      <c r="I14" s="65">
        <f t="shared" si="4"/>
        <v>70.03703208357133</v>
      </c>
      <c r="J14" s="65">
        <f t="shared" si="0"/>
        <v>2.741890327507359</v>
      </c>
    </row>
    <row r="15" spans="1:10" ht="30">
      <c r="A15" s="60" t="s">
        <v>16</v>
      </c>
      <c r="B15" s="61" t="s">
        <v>17</v>
      </c>
      <c r="C15" s="62">
        <v>800</v>
      </c>
      <c r="D15" s="62">
        <v>200</v>
      </c>
      <c r="E15" s="62">
        <v>0</v>
      </c>
      <c r="F15" s="62">
        <f t="shared" si="1"/>
        <v>800</v>
      </c>
      <c r="G15" s="62">
        <f t="shared" si="2"/>
        <v>200</v>
      </c>
      <c r="H15" s="62">
        <f t="shared" si="3"/>
        <v>0</v>
      </c>
      <c r="I15" s="62">
        <f t="shared" si="4"/>
        <v>0</v>
      </c>
      <c r="J15" s="62">
        <f t="shared" si="0"/>
        <v>0</v>
      </c>
    </row>
    <row r="16" spans="1:10" ht="40.5">
      <c r="A16" s="63" t="s">
        <v>18</v>
      </c>
      <c r="B16" s="64" t="s">
        <v>19</v>
      </c>
      <c r="C16" s="65">
        <v>800</v>
      </c>
      <c r="D16" s="65">
        <v>200</v>
      </c>
      <c r="E16" s="65">
        <v>0</v>
      </c>
      <c r="F16" s="65">
        <f t="shared" si="1"/>
        <v>800</v>
      </c>
      <c r="G16" s="65">
        <f t="shared" si="2"/>
        <v>200</v>
      </c>
      <c r="H16" s="65">
        <f t="shared" si="3"/>
        <v>0</v>
      </c>
      <c r="I16" s="65">
        <f t="shared" si="4"/>
        <v>0</v>
      </c>
      <c r="J16" s="65">
        <f t="shared" si="0"/>
        <v>0</v>
      </c>
    </row>
    <row r="17" spans="1:10" ht="12.75">
      <c r="A17" s="60" t="s">
        <v>20</v>
      </c>
      <c r="B17" s="61" t="s">
        <v>21</v>
      </c>
      <c r="C17" s="62">
        <v>26195.792</v>
      </c>
      <c r="D17" s="62">
        <v>5053.3</v>
      </c>
      <c r="E17" s="62">
        <v>4306.382</v>
      </c>
      <c r="F17" s="62">
        <f t="shared" si="1"/>
        <v>21889.410000000003</v>
      </c>
      <c r="G17" s="62">
        <f t="shared" si="2"/>
        <v>746.9180000000006</v>
      </c>
      <c r="H17" s="62">
        <f t="shared" si="3"/>
        <v>16.439212832351085</v>
      </c>
      <c r="I17" s="62">
        <f t="shared" si="4"/>
        <v>85.2192032928977</v>
      </c>
      <c r="J17" s="62">
        <f t="shared" si="0"/>
        <v>1.9761603325088128</v>
      </c>
    </row>
    <row r="18" spans="1:10" ht="12.75">
      <c r="A18" s="63" t="s">
        <v>22</v>
      </c>
      <c r="B18" s="64" t="s">
        <v>23</v>
      </c>
      <c r="C18" s="65">
        <v>2160.5</v>
      </c>
      <c r="D18" s="65">
        <v>0</v>
      </c>
      <c r="E18" s="65">
        <v>0</v>
      </c>
      <c r="F18" s="65">
        <f t="shared" si="1"/>
        <v>2160.5</v>
      </c>
      <c r="G18" s="65">
        <f t="shared" si="2"/>
        <v>0</v>
      </c>
      <c r="H18" s="65">
        <f t="shared" si="3"/>
        <v>0</v>
      </c>
      <c r="I18" s="65" t="e">
        <f t="shared" si="4"/>
        <v>#DIV/0!</v>
      </c>
      <c r="J18" s="65">
        <f t="shared" si="0"/>
        <v>0</v>
      </c>
    </row>
    <row r="19" spans="1:10" ht="12.75">
      <c r="A19" s="63" t="s">
        <v>167</v>
      </c>
      <c r="B19" s="64" t="s">
        <v>168</v>
      </c>
      <c r="C19" s="65">
        <v>165</v>
      </c>
      <c r="D19" s="65">
        <v>0</v>
      </c>
      <c r="E19" s="65">
        <v>0</v>
      </c>
      <c r="F19" s="65">
        <f t="shared" si="1"/>
        <v>165</v>
      </c>
      <c r="G19" s="65">
        <f t="shared" si="2"/>
        <v>0</v>
      </c>
      <c r="H19" s="65">
        <f t="shared" si="3"/>
        <v>0</v>
      </c>
      <c r="I19" s="65" t="e">
        <f t="shared" si="4"/>
        <v>#DIV/0!</v>
      </c>
      <c r="J19" s="65">
        <f t="shared" si="0"/>
        <v>0</v>
      </c>
    </row>
    <row r="20" spans="1:10" ht="12.75">
      <c r="A20" s="63" t="s">
        <v>24</v>
      </c>
      <c r="B20" s="64" t="s">
        <v>25</v>
      </c>
      <c r="C20" s="65">
        <v>19478.6</v>
      </c>
      <c r="D20" s="65">
        <v>4392</v>
      </c>
      <c r="E20" s="65">
        <v>4227.145</v>
      </c>
      <c r="F20" s="65">
        <f t="shared" si="1"/>
        <v>15251.454999999998</v>
      </c>
      <c r="G20" s="65">
        <f t="shared" si="2"/>
        <v>164.85499999999956</v>
      </c>
      <c r="H20" s="65">
        <f t="shared" si="3"/>
        <v>21.701482652757388</v>
      </c>
      <c r="I20" s="65">
        <f t="shared" si="4"/>
        <v>96.24647085610202</v>
      </c>
      <c r="J20" s="65">
        <f t="shared" si="0"/>
        <v>1.9397991791631506</v>
      </c>
    </row>
    <row r="21" spans="1:10" ht="12.75">
      <c r="A21" s="63" t="s">
        <v>169</v>
      </c>
      <c r="B21" s="64" t="s">
        <v>170</v>
      </c>
      <c r="C21" s="65">
        <v>150.292</v>
      </c>
      <c r="D21" s="65">
        <v>24.5</v>
      </c>
      <c r="E21" s="65">
        <v>0</v>
      </c>
      <c r="F21" s="65">
        <f t="shared" si="1"/>
        <v>150.292</v>
      </c>
      <c r="G21" s="65">
        <f t="shared" si="2"/>
        <v>24.5</v>
      </c>
      <c r="H21" s="65">
        <f t="shared" si="3"/>
        <v>0</v>
      </c>
      <c r="I21" s="65">
        <f t="shared" si="4"/>
        <v>0</v>
      </c>
      <c r="J21" s="65">
        <f t="shared" si="0"/>
        <v>0</v>
      </c>
    </row>
    <row r="22" spans="1:10" ht="20.25">
      <c r="A22" s="63" t="s">
        <v>26</v>
      </c>
      <c r="B22" s="64" t="s">
        <v>27</v>
      </c>
      <c r="C22" s="65">
        <v>4241.4</v>
      </c>
      <c r="D22" s="65">
        <v>636.8</v>
      </c>
      <c r="E22" s="65">
        <v>79.237</v>
      </c>
      <c r="F22" s="65">
        <f t="shared" si="1"/>
        <v>4162.163</v>
      </c>
      <c r="G22" s="65">
        <f t="shared" si="2"/>
        <v>557.563</v>
      </c>
      <c r="H22" s="65">
        <f t="shared" si="3"/>
        <v>1.868180317819588</v>
      </c>
      <c r="I22" s="65">
        <f t="shared" si="4"/>
        <v>12.442996231155778</v>
      </c>
      <c r="J22" s="65">
        <f t="shared" si="0"/>
        <v>0.036361153345662506</v>
      </c>
    </row>
    <row r="23" spans="1:10" ht="20.25">
      <c r="A23" s="60" t="s">
        <v>158</v>
      </c>
      <c r="B23" s="61" t="s">
        <v>159</v>
      </c>
      <c r="C23" s="62">
        <v>1417.7</v>
      </c>
      <c r="D23" s="62">
        <v>529.6</v>
      </c>
      <c r="E23" s="62">
        <v>100.694</v>
      </c>
      <c r="F23" s="62">
        <f t="shared" si="1"/>
        <v>1317.006</v>
      </c>
      <c r="G23" s="62">
        <f t="shared" si="2"/>
        <v>428.906</v>
      </c>
      <c r="H23" s="62">
        <f t="shared" si="3"/>
        <v>7.102631022078014</v>
      </c>
      <c r="I23" s="62">
        <f t="shared" si="4"/>
        <v>19.01321752265861</v>
      </c>
      <c r="J23" s="62">
        <f t="shared" si="0"/>
        <v>0.04620757947660993</v>
      </c>
    </row>
    <row r="24" spans="1:10" ht="12.75">
      <c r="A24" s="63" t="s">
        <v>160</v>
      </c>
      <c r="B24" s="64" t="s">
        <v>161</v>
      </c>
      <c r="C24" s="65">
        <v>410.5</v>
      </c>
      <c r="D24" s="65">
        <v>277.8</v>
      </c>
      <c r="E24" s="65">
        <v>100.694</v>
      </c>
      <c r="F24" s="65">
        <f t="shared" si="1"/>
        <v>309.806</v>
      </c>
      <c r="G24" s="65">
        <f t="shared" si="2"/>
        <v>177.106</v>
      </c>
      <c r="H24" s="65">
        <f t="shared" si="3"/>
        <v>24.529598051157127</v>
      </c>
      <c r="I24" s="65">
        <f t="shared" si="4"/>
        <v>36.24694024478042</v>
      </c>
      <c r="J24" s="65">
        <f t="shared" si="0"/>
        <v>0.04620757947660993</v>
      </c>
    </row>
    <row r="25" spans="1:10" ht="20.25">
      <c r="A25" s="63" t="s">
        <v>162</v>
      </c>
      <c r="B25" s="64" t="s">
        <v>163</v>
      </c>
      <c r="C25" s="65">
        <v>1007.2</v>
      </c>
      <c r="D25" s="65">
        <v>251.8</v>
      </c>
      <c r="E25" s="65">
        <v>0</v>
      </c>
      <c r="F25" s="65">
        <f t="shared" si="1"/>
        <v>1007.2</v>
      </c>
      <c r="G25" s="65">
        <f t="shared" si="2"/>
        <v>251.8</v>
      </c>
      <c r="H25" s="65">
        <f t="shared" si="3"/>
        <v>0</v>
      </c>
      <c r="I25" s="65">
        <f t="shared" si="4"/>
        <v>0</v>
      </c>
      <c r="J25" s="65">
        <f t="shared" si="0"/>
        <v>0</v>
      </c>
    </row>
    <row r="26" spans="1:10" ht="12.75">
      <c r="A26" s="60" t="s">
        <v>28</v>
      </c>
      <c r="B26" s="61" t="s">
        <v>29</v>
      </c>
      <c r="C26" s="62">
        <v>635144.383</v>
      </c>
      <c r="D26" s="62">
        <v>135076.679</v>
      </c>
      <c r="E26" s="62">
        <v>124772.337</v>
      </c>
      <c r="F26" s="62">
        <f t="shared" si="1"/>
        <v>510372.04600000003</v>
      </c>
      <c r="G26" s="62">
        <f t="shared" si="2"/>
        <v>10304.342000000004</v>
      </c>
      <c r="H26" s="62">
        <f t="shared" si="3"/>
        <v>19.6447202147421</v>
      </c>
      <c r="I26" s="62">
        <f t="shared" si="4"/>
        <v>92.37148701294322</v>
      </c>
      <c r="J26" s="62">
        <f t="shared" si="0"/>
        <v>57.256913802310535</v>
      </c>
    </row>
    <row r="27" spans="1:10" ht="12.75">
      <c r="A27" s="63" t="s">
        <v>30</v>
      </c>
      <c r="B27" s="64" t="s">
        <v>31</v>
      </c>
      <c r="C27" s="65">
        <v>234319.041</v>
      </c>
      <c r="D27" s="65">
        <v>53327.241</v>
      </c>
      <c r="E27" s="65">
        <v>46781.695</v>
      </c>
      <c r="F27" s="65">
        <f t="shared" si="1"/>
        <v>187537.346</v>
      </c>
      <c r="G27" s="65">
        <f t="shared" si="2"/>
        <v>6545.546000000002</v>
      </c>
      <c r="H27" s="65">
        <f t="shared" si="3"/>
        <v>19.964956667776733</v>
      </c>
      <c r="I27" s="65">
        <f t="shared" si="4"/>
        <v>87.72569914127003</v>
      </c>
      <c r="J27" s="65">
        <f t="shared" si="0"/>
        <v>21.46770303854277</v>
      </c>
    </row>
    <row r="28" spans="1:10" ht="12.75">
      <c r="A28" s="63" t="s">
        <v>32</v>
      </c>
      <c r="B28" s="64" t="s">
        <v>33</v>
      </c>
      <c r="C28" s="65">
        <v>304532.436</v>
      </c>
      <c r="D28" s="65">
        <v>63463.832</v>
      </c>
      <c r="E28" s="65">
        <v>62010.662</v>
      </c>
      <c r="F28" s="65">
        <f t="shared" si="1"/>
        <v>242521.77399999998</v>
      </c>
      <c r="G28" s="65">
        <f t="shared" si="2"/>
        <v>1453.1700000000055</v>
      </c>
      <c r="H28" s="65">
        <f t="shared" si="3"/>
        <v>20.362580359091865</v>
      </c>
      <c r="I28" s="65">
        <f t="shared" si="4"/>
        <v>97.7102391169824</v>
      </c>
      <c r="J28" s="65">
        <f t="shared" si="0"/>
        <v>28.456140313843875</v>
      </c>
    </row>
    <row r="29" spans="1:10" ht="12.75">
      <c r="A29" s="71" t="s">
        <v>191</v>
      </c>
      <c r="B29" s="64" t="s">
        <v>192</v>
      </c>
      <c r="C29" s="65">
        <v>70578.007</v>
      </c>
      <c r="D29" s="65">
        <v>14856.507</v>
      </c>
      <c r="E29" s="65">
        <v>13344.462</v>
      </c>
      <c r="F29" s="65"/>
      <c r="G29" s="65"/>
      <c r="H29" s="65"/>
      <c r="I29" s="65"/>
      <c r="J29" s="65"/>
    </row>
    <row r="30" spans="1:10" ht="30">
      <c r="A30" s="63" t="s">
        <v>34</v>
      </c>
      <c r="B30" s="64" t="s">
        <v>35</v>
      </c>
      <c r="C30" s="65">
        <v>905.3</v>
      </c>
      <c r="D30" s="65">
        <v>341.1</v>
      </c>
      <c r="E30" s="65">
        <v>243.744</v>
      </c>
      <c r="F30" s="65">
        <f t="shared" si="1"/>
        <v>661.5559999999999</v>
      </c>
      <c r="G30" s="65">
        <f t="shared" si="2"/>
        <v>97.35600000000002</v>
      </c>
      <c r="H30" s="65">
        <f t="shared" si="3"/>
        <v>26.92411355351817</v>
      </c>
      <c r="I30" s="65">
        <f t="shared" si="4"/>
        <v>71.45822339489885</v>
      </c>
      <c r="J30" s="65">
        <f aca="true" t="shared" si="5" ref="J30:J49">E30/$E$49*100</f>
        <v>0.11185194998656137</v>
      </c>
    </row>
    <row r="31" spans="1:10" ht="20.25">
      <c r="A31" s="63" t="s">
        <v>36</v>
      </c>
      <c r="B31" s="64" t="s">
        <v>37</v>
      </c>
      <c r="C31" s="65">
        <v>11503.2</v>
      </c>
      <c r="D31" s="65">
        <v>34.9</v>
      </c>
      <c r="E31" s="65">
        <v>16.477</v>
      </c>
      <c r="F31" s="65">
        <f t="shared" si="1"/>
        <v>11486.723</v>
      </c>
      <c r="G31" s="65">
        <f t="shared" si="2"/>
        <v>18.423</v>
      </c>
      <c r="H31" s="65">
        <f t="shared" si="3"/>
        <v>0.14323840322692816</v>
      </c>
      <c r="I31" s="65">
        <f t="shared" si="4"/>
        <v>47.21203438395416</v>
      </c>
      <c r="J31" s="65">
        <f t="shared" si="5"/>
        <v>0.007561148499772596</v>
      </c>
    </row>
    <row r="32" spans="1:10" ht="12.75">
      <c r="A32" s="63" t="s">
        <v>38</v>
      </c>
      <c r="B32" s="64" t="s">
        <v>39</v>
      </c>
      <c r="C32" s="65">
        <v>13306.4</v>
      </c>
      <c r="D32" s="65">
        <v>3053.1</v>
      </c>
      <c r="E32" s="65">
        <v>2375.298</v>
      </c>
      <c r="F32" s="65">
        <f t="shared" si="1"/>
        <v>10931.101999999999</v>
      </c>
      <c r="G32" s="65">
        <f t="shared" si="2"/>
        <v>677.8020000000001</v>
      </c>
      <c r="H32" s="65">
        <f t="shared" si="3"/>
        <v>17.850793603078216</v>
      </c>
      <c r="I32" s="65">
        <f t="shared" si="4"/>
        <v>77.79954800039303</v>
      </c>
      <c r="J32" s="65">
        <f t="shared" si="5"/>
        <v>1.0900030897137127</v>
      </c>
    </row>
    <row r="33" spans="1:10" ht="12.75">
      <c r="A33" s="60" t="s">
        <v>40</v>
      </c>
      <c r="B33" s="61" t="s">
        <v>41</v>
      </c>
      <c r="C33" s="62">
        <v>1889.6</v>
      </c>
      <c r="D33" s="62">
        <v>416.4</v>
      </c>
      <c r="E33" s="62">
        <v>289.529</v>
      </c>
      <c r="F33" s="62">
        <f t="shared" si="1"/>
        <v>1600.071</v>
      </c>
      <c r="G33" s="62">
        <f t="shared" si="2"/>
        <v>126.87099999999998</v>
      </c>
      <c r="H33" s="62">
        <f t="shared" si="3"/>
        <v>15.322237510584252</v>
      </c>
      <c r="I33" s="62">
        <f t="shared" si="4"/>
        <v>69.53146013448608</v>
      </c>
      <c r="J33" s="62">
        <f t="shared" si="5"/>
        <v>0.1328622785695612</v>
      </c>
    </row>
    <row r="34" spans="1:10" ht="12.75">
      <c r="A34" s="63" t="s">
        <v>42</v>
      </c>
      <c r="B34" s="64" t="s">
        <v>43</v>
      </c>
      <c r="C34" s="65">
        <v>1889.6</v>
      </c>
      <c r="D34" s="65">
        <v>416.4</v>
      </c>
      <c r="E34" s="65">
        <v>289.529</v>
      </c>
      <c r="F34" s="65">
        <f t="shared" si="1"/>
        <v>1600.071</v>
      </c>
      <c r="G34" s="65">
        <f t="shared" si="2"/>
        <v>126.87099999999998</v>
      </c>
      <c r="H34" s="65">
        <f t="shared" si="3"/>
        <v>15.322237510584252</v>
      </c>
      <c r="I34" s="65">
        <f t="shared" si="4"/>
        <v>69.53146013448608</v>
      </c>
      <c r="J34" s="65">
        <f t="shared" si="5"/>
        <v>0.1328622785695612</v>
      </c>
    </row>
    <row r="35" spans="1:10" ht="12.75">
      <c r="A35" s="60" t="s">
        <v>44</v>
      </c>
      <c r="B35" s="61" t="s">
        <v>45</v>
      </c>
      <c r="C35" s="62">
        <v>151065.755</v>
      </c>
      <c r="D35" s="62">
        <v>49633.705</v>
      </c>
      <c r="E35" s="62">
        <v>41474.74</v>
      </c>
      <c r="F35" s="62">
        <f t="shared" si="1"/>
        <v>109591.01500000001</v>
      </c>
      <c r="G35" s="62">
        <f t="shared" si="2"/>
        <v>8158.965000000004</v>
      </c>
      <c r="H35" s="62">
        <f t="shared" si="3"/>
        <v>27.454759683953515</v>
      </c>
      <c r="I35" s="62">
        <f t="shared" si="4"/>
        <v>83.56164424960821</v>
      </c>
      <c r="J35" s="62">
        <f t="shared" si="5"/>
        <v>19.032388670841687</v>
      </c>
    </row>
    <row r="36" spans="1:10" ht="12.75">
      <c r="A36" s="63" t="s">
        <v>46</v>
      </c>
      <c r="B36" s="64" t="s">
        <v>47</v>
      </c>
      <c r="C36" s="65">
        <v>9319.4</v>
      </c>
      <c r="D36" s="65">
        <v>2329.9</v>
      </c>
      <c r="E36" s="65">
        <v>2323.712</v>
      </c>
      <c r="F36" s="65">
        <f t="shared" si="1"/>
        <v>6995.688</v>
      </c>
      <c r="G36" s="65">
        <f t="shared" si="2"/>
        <v>6.188000000000102</v>
      </c>
      <c r="H36" s="65">
        <f t="shared" si="3"/>
        <v>24.934137390819153</v>
      </c>
      <c r="I36" s="65">
        <f t="shared" si="4"/>
        <v>99.73440920211168</v>
      </c>
      <c r="J36" s="65">
        <f t="shared" si="5"/>
        <v>1.066330733914158</v>
      </c>
    </row>
    <row r="37" spans="1:10" ht="12.75">
      <c r="A37" s="63" t="s">
        <v>48</v>
      </c>
      <c r="B37" s="64" t="s">
        <v>49</v>
      </c>
      <c r="C37" s="65">
        <v>29847.551</v>
      </c>
      <c r="D37" s="65">
        <v>15354.001</v>
      </c>
      <c r="E37" s="65">
        <v>10130.237</v>
      </c>
      <c r="F37" s="65">
        <f t="shared" si="1"/>
        <v>19717.314</v>
      </c>
      <c r="G37" s="65">
        <f t="shared" si="2"/>
        <v>5223.764000000001</v>
      </c>
      <c r="H37" s="65">
        <f t="shared" si="3"/>
        <v>33.93992693068854</v>
      </c>
      <c r="I37" s="65">
        <f t="shared" si="4"/>
        <v>65.97783209731456</v>
      </c>
      <c r="J37" s="65">
        <f t="shared" si="5"/>
        <v>4.648675504939663</v>
      </c>
    </row>
    <row r="38" spans="1:10" ht="12.75">
      <c r="A38" s="63" t="s">
        <v>50</v>
      </c>
      <c r="B38" s="64" t="s">
        <v>51</v>
      </c>
      <c r="C38" s="65">
        <v>31049.604</v>
      </c>
      <c r="D38" s="65">
        <v>14338.604</v>
      </c>
      <c r="E38" s="65">
        <v>14104.905</v>
      </c>
      <c r="F38" s="65">
        <f t="shared" si="1"/>
        <v>16944.699</v>
      </c>
      <c r="G38" s="65">
        <f t="shared" si="2"/>
        <v>233.6989999999987</v>
      </c>
      <c r="H38" s="65">
        <f t="shared" si="3"/>
        <v>45.427004479670664</v>
      </c>
      <c r="I38" s="65">
        <f t="shared" si="4"/>
        <v>98.37014119366154</v>
      </c>
      <c r="J38" s="65">
        <f t="shared" si="5"/>
        <v>6.472615238222066</v>
      </c>
    </row>
    <row r="39" spans="1:10" ht="12.75">
      <c r="A39" s="63" t="s">
        <v>52</v>
      </c>
      <c r="B39" s="64" t="s">
        <v>53</v>
      </c>
      <c r="C39" s="65">
        <v>62605.1</v>
      </c>
      <c r="D39" s="65">
        <v>13946.8</v>
      </c>
      <c r="E39" s="65">
        <v>12277.219</v>
      </c>
      <c r="F39" s="65">
        <f t="shared" si="1"/>
        <v>50327.881</v>
      </c>
      <c r="G39" s="65">
        <f t="shared" si="2"/>
        <v>1669.5810000000001</v>
      </c>
      <c r="H39" s="65">
        <f t="shared" si="3"/>
        <v>19.610573260005975</v>
      </c>
      <c r="I39" s="65">
        <f t="shared" si="4"/>
        <v>88.02893136776895</v>
      </c>
      <c r="J39" s="65">
        <f t="shared" si="5"/>
        <v>5.633906416412551</v>
      </c>
    </row>
    <row r="40" spans="1:10" ht="20.25">
      <c r="A40" s="63" t="s">
        <v>54</v>
      </c>
      <c r="B40" s="64" t="s">
        <v>55</v>
      </c>
      <c r="C40" s="65">
        <v>18244.1</v>
      </c>
      <c r="D40" s="65">
        <v>3664.4</v>
      </c>
      <c r="E40" s="65">
        <v>2638.666</v>
      </c>
      <c r="F40" s="65">
        <f t="shared" si="1"/>
        <v>15605.433999999997</v>
      </c>
      <c r="G40" s="65">
        <f t="shared" si="2"/>
        <v>1025.734</v>
      </c>
      <c r="H40" s="65">
        <f t="shared" si="3"/>
        <v>14.463119583865472</v>
      </c>
      <c r="I40" s="65">
        <f t="shared" si="4"/>
        <v>72.00813229996726</v>
      </c>
      <c r="J40" s="65">
        <f t="shared" si="5"/>
        <v>1.210860318462157</v>
      </c>
    </row>
    <row r="41" spans="1:10" ht="12.75">
      <c r="A41" s="60" t="s">
        <v>56</v>
      </c>
      <c r="B41" s="61" t="s">
        <v>57</v>
      </c>
      <c r="C41" s="62">
        <v>41419.305</v>
      </c>
      <c r="D41" s="62">
        <v>11275.9</v>
      </c>
      <c r="E41" s="62">
        <v>2816.855</v>
      </c>
      <c r="F41" s="62">
        <f t="shared" si="1"/>
        <v>38602.45</v>
      </c>
      <c r="G41" s="62">
        <f t="shared" si="2"/>
        <v>8459.045</v>
      </c>
      <c r="H41" s="62">
        <f t="shared" si="3"/>
        <v>6.800826329654734</v>
      </c>
      <c r="I41" s="62">
        <f t="shared" si="4"/>
        <v>24.981198840003906</v>
      </c>
      <c r="J41" s="62">
        <f t="shared" si="5"/>
        <v>1.2926296630046086</v>
      </c>
    </row>
    <row r="42" spans="1:10" ht="12.75">
      <c r="A42" s="63" t="s">
        <v>58</v>
      </c>
      <c r="B42" s="64" t="s">
        <v>59</v>
      </c>
      <c r="C42" s="65">
        <v>16102.043</v>
      </c>
      <c r="D42" s="65">
        <v>6439.363</v>
      </c>
      <c r="E42" s="65">
        <v>2296.407</v>
      </c>
      <c r="F42" s="65">
        <f t="shared" si="1"/>
        <v>13805.635999999999</v>
      </c>
      <c r="G42" s="65">
        <f t="shared" si="2"/>
        <v>4142.956</v>
      </c>
      <c r="H42" s="65">
        <f t="shared" si="3"/>
        <v>14.261587799759322</v>
      </c>
      <c r="I42" s="65">
        <f t="shared" si="4"/>
        <v>35.66202122787611</v>
      </c>
      <c r="J42" s="65">
        <f t="shared" si="5"/>
        <v>1.0538007126853972</v>
      </c>
    </row>
    <row r="43" spans="1:10" ht="12.75">
      <c r="A43" s="63" t="s">
        <v>60</v>
      </c>
      <c r="B43" s="64" t="s">
        <v>61</v>
      </c>
      <c r="C43" s="65">
        <v>25317.262</v>
      </c>
      <c r="D43" s="65">
        <v>4836.537</v>
      </c>
      <c r="E43" s="65">
        <v>520.448</v>
      </c>
      <c r="F43" s="65">
        <f t="shared" si="1"/>
        <v>24796.814</v>
      </c>
      <c r="G43" s="65">
        <f t="shared" si="2"/>
        <v>4316.089</v>
      </c>
      <c r="H43" s="65">
        <f t="shared" si="3"/>
        <v>2.055704127879231</v>
      </c>
      <c r="I43" s="65">
        <f t="shared" si="4"/>
        <v>10.76075712849917</v>
      </c>
      <c r="J43" s="65">
        <f t="shared" si="5"/>
        <v>0.23882895031921153</v>
      </c>
    </row>
    <row r="44" spans="1:10" ht="20.25">
      <c r="A44" s="60" t="s">
        <v>62</v>
      </c>
      <c r="B44" s="61" t="s">
        <v>63</v>
      </c>
      <c r="C44" s="62">
        <v>305.1</v>
      </c>
      <c r="D44" s="62">
        <v>80.9</v>
      </c>
      <c r="E44" s="62">
        <v>0</v>
      </c>
      <c r="F44" s="62">
        <f t="shared" si="1"/>
        <v>305.1</v>
      </c>
      <c r="G44" s="62">
        <f t="shared" si="2"/>
        <v>80.9</v>
      </c>
      <c r="H44" s="62">
        <f t="shared" si="3"/>
        <v>0</v>
      </c>
      <c r="I44" s="62">
        <f t="shared" si="4"/>
        <v>0</v>
      </c>
      <c r="J44" s="62">
        <f t="shared" si="5"/>
        <v>0</v>
      </c>
    </row>
    <row r="45" spans="1:10" ht="20.25">
      <c r="A45" s="63" t="s">
        <v>64</v>
      </c>
      <c r="B45" s="64" t="s">
        <v>65</v>
      </c>
      <c r="C45" s="65">
        <v>305.1</v>
      </c>
      <c r="D45" s="65">
        <v>80.9</v>
      </c>
      <c r="E45" s="65">
        <v>0</v>
      </c>
      <c r="F45" s="65">
        <f t="shared" si="1"/>
        <v>305.1</v>
      </c>
      <c r="G45" s="65">
        <f t="shared" si="2"/>
        <v>80.9</v>
      </c>
      <c r="H45" s="65">
        <f t="shared" si="3"/>
        <v>0</v>
      </c>
      <c r="I45" s="65">
        <f t="shared" si="4"/>
        <v>0</v>
      </c>
      <c r="J45" s="65">
        <f t="shared" si="5"/>
        <v>0</v>
      </c>
    </row>
    <row r="46" spans="1:10" ht="40.5">
      <c r="A46" s="60" t="s">
        <v>66</v>
      </c>
      <c r="B46" s="61" t="s">
        <v>171</v>
      </c>
      <c r="C46" s="62">
        <v>112049.021</v>
      </c>
      <c r="D46" s="62">
        <v>22243.19</v>
      </c>
      <c r="E46" s="62">
        <v>21491.144</v>
      </c>
      <c r="F46" s="62">
        <f t="shared" si="1"/>
        <v>90557.877</v>
      </c>
      <c r="G46" s="62">
        <f t="shared" si="2"/>
        <v>752.0459999999985</v>
      </c>
      <c r="H46" s="62">
        <f t="shared" si="3"/>
        <v>19.180126526942168</v>
      </c>
      <c r="I46" s="62">
        <f t="shared" si="4"/>
        <v>96.61898315844087</v>
      </c>
      <c r="J46" s="62">
        <f t="shared" si="5"/>
        <v>9.862094508344773</v>
      </c>
    </row>
    <row r="47" spans="1:10" ht="30">
      <c r="A47" s="63" t="s">
        <v>67</v>
      </c>
      <c r="B47" s="64" t="s">
        <v>68</v>
      </c>
      <c r="C47" s="65">
        <v>93953.2</v>
      </c>
      <c r="D47" s="65">
        <v>18790.64</v>
      </c>
      <c r="E47" s="65">
        <v>18790.64</v>
      </c>
      <c r="F47" s="65">
        <f t="shared" si="1"/>
        <v>75162.56</v>
      </c>
      <c r="G47" s="65">
        <f t="shared" si="2"/>
        <v>0</v>
      </c>
      <c r="H47" s="65">
        <f t="shared" si="3"/>
        <v>20</v>
      </c>
      <c r="I47" s="65">
        <f t="shared" si="4"/>
        <v>100</v>
      </c>
      <c r="J47" s="65">
        <f t="shared" si="5"/>
        <v>8.622857282622258</v>
      </c>
    </row>
    <row r="48" spans="1:10" ht="20.25">
      <c r="A48" s="63" t="s">
        <v>164</v>
      </c>
      <c r="B48" s="64" t="s">
        <v>165</v>
      </c>
      <c r="C48" s="65">
        <v>18095.821</v>
      </c>
      <c r="D48" s="65">
        <v>3452.55</v>
      </c>
      <c r="E48" s="65">
        <v>2700.504</v>
      </c>
      <c r="F48" s="65">
        <f t="shared" si="1"/>
        <v>15395.317</v>
      </c>
      <c r="G48" s="65">
        <f t="shared" si="2"/>
        <v>752.0460000000003</v>
      </c>
      <c r="H48" s="65">
        <f t="shared" si="3"/>
        <v>14.923357166276125</v>
      </c>
      <c r="I48" s="65">
        <f t="shared" si="4"/>
        <v>78.21766520397966</v>
      </c>
      <c r="J48" s="65">
        <f t="shared" si="5"/>
        <v>1.239237225722516</v>
      </c>
    </row>
    <row r="49" spans="1:10" ht="12.75">
      <c r="A49" s="66" t="s">
        <v>0</v>
      </c>
      <c r="B49" s="67"/>
      <c r="C49" s="68">
        <v>1108085.885</v>
      </c>
      <c r="D49" s="68">
        <v>252673.419</v>
      </c>
      <c r="E49" s="68">
        <v>217916.63</v>
      </c>
      <c r="F49" s="68">
        <f t="shared" si="1"/>
        <v>890169.255</v>
      </c>
      <c r="G49" s="68">
        <f t="shared" si="2"/>
        <v>34756.78899999999</v>
      </c>
      <c r="H49" s="68">
        <f t="shared" si="3"/>
        <v>19.66604150002326</v>
      </c>
      <c r="I49" s="68">
        <f t="shared" si="4"/>
        <v>86.24438251654797</v>
      </c>
      <c r="J49" s="68">
        <f t="shared" si="5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5905511811023623" right="0" top="0.15748031496062992" bottom="0" header="0.15748031496062992" footer="0.15748031496062992"/>
  <pageSetup firstPageNumber="1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6" sqref="A6:IV6"/>
    </sheetView>
  </sheetViews>
  <sheetFormatPr defaultColWidth="9.140625" defaultRowHeight="12.75" customHeight="1"/>
  <cols>
    <col min="1" max="1" width="6.7109375" style="0" customWidth="1"/>
    <col min="2" max="2" width="21.7109375" style="22" customWidth="1"/>
    <col min="3" max="3" width="10.8515625" style="0" customWidth="1"/>
    <col min="4" max="4" width="9.421875" style="0" customWidth="1"/>
    <col min="5" max="5" width="9.28125" style="2" customWidth="1"/>
    <col min="6" max="6" width="10.8515625" style="0" customWidth="1"/>
    <col min="7" max="7" width="10.28125" style="0" customWidth="1"/>
    <col min="8" max="8" width="11.7109375" style="0" customWidth="1"/>
    <col min="9" max="9" width="10.28125" style="0" customWidth="1"/>
    <col min="10" max="10" width="9.00390625" style="0" customWidth="1"/>
  </cols>
  <sheetData>
    <row r="1" spans="2:10" ht="12.75">
      <c r="B1" s="21"/>
      <c r="C1" s="1"/>
      <c r="D1" s="1"/>
      <c r="E1" s="10"/>
      <c r="F1" s="1"/>
      <c r="G1" s="1"/>
      <c r="H1" s="1"/>
      <c r="J1" s="3" t="s">
        <v>77</v>
      </c>
    </row>
    <row r="2" spans="1:10" ht="30.75" customHeight="1">
      <c r="A2" s="1"/>
      <c r="B2" s="21"/>
      <c r="C2" s="1"/>
      <c r="D2" s="1"/>
      <c r="E2" s="10"/>
      <c r="F2" s="1"/>
      <c r="G2" s="1"/>
      <c r="H2" s="1"/>
      <c r="I2" s="1"/>
      <c r="J2" s="1"/>
    </row>
    <row r="3" spans="1:10" ht="54" customHeight="1">
      <c r="A3" s="85" t="s">
        <v>195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1"/>
      <c r="B4" s="21"/>
      <c r="C4" s="1"/>
      <c r="D4" s="1"/>
      <c r="E4" s="10"/>
      <c r="F4" s="1"/>
      <c r="G4" s="1"/>
      <c r="H4" s="1"/>
      <c r="I4" s="1"/>
      <c r="J4" s="12" t="s">
        <v>137</v>
      </c>
    </row>
    <row r="5" spans="1:10" s="4" customFormat="1" ht="17.25" customHeight="1">
      <c r="A5" s="92" t="s">
        <v>78</v>
      </c>
      <c r="B5" s="92" t="s">
        <v>79</v>
      </c>
      <c r="C5" s="81" t="s">
        <v>193</v>
      </c>
      <c r="D5" s="88" t="s">
        <v>80</v>
      </c>
      <c r="E5" s="89" t="s">
        <v>81</v>
      </c>
      <c r="F5" s="86" t="s">
        <v>74</v>
      </c>
      <c r="G5" s="87"/>
      <c r="H5" s="87" t="s">
        <v>75</v>
      </c>
      <c r="I5" s="87"/>
      <c r="J5" s="90" t="s">
        <v>73</v>
      </c>
    </row>
    <row r="6" spans="1:10" ht="46.5" customHeight="1">
      <c r="A6" s="93"/>
      <c r="B6" s="93"/>
      <c r="C6" s="81"/>
      <c r="D6" s="88"/>
      <c r="E6" s="89"/>
      <c r="F6" s="5" t="s">
        <v>69</v>
      </c>
      <c r="G6" s="5" t="s">
        <v>70</v>
      </c>
      <c r="H6" s="5" t="s">
        <v>71</v>
      </c>
      <c r="I6" s="5" t="s">
        <v>72</v>
      </c>
      <c r="J6" s="91"/>
    </row>
    <row r="7" spans="1:10" ht="24" customHeight="1">
      <c r="A7" s="33" t="s">
        <v>82</v>
      </c>
      <c r="B7" s="34" t="s">
        <v>83</v>
      </c>
      <c r="C7" s="35">
        <v>317524</v>
      </c>
      <c r="D7" s="35">
        <v>72764.41</v>
      </c>
      <c r="E7" s="35">
        <v>66647.865</v>
      </c>
      <c r="F7" s="35">
        <f>C7-E7</f>
        <v>250876.135</v>
      </c>
      <c r="G7" s="35">
        <f>D7-E7</f>
        <v>6116.544999999998</v>
      </c>
      <c r="H7" s="35">
        <f>E7/C7*100</f>
        <v>20.989866907698318</v>
      </c>
      <c r="I7" s="35">
        <f>E7/D7*100</f>
        <v>91.59404302185644</v>
      </c>
      <c r="J7" s="35">
        <f>E7/$E$25*100</f>
        <v>30.5841114558352</v>
      </c>
    </row>
    <row r="8" spans="1:10" ht="24" customHeight="1">
      <c r="A8" s="33" t="s">
        <v>84</v>
      </c>
      <c r="B8" s="34" t="s">
        <v>85</v>
      </c>
      <c r="C8" s="35">
        <v>1944.2</v>
      </c>
      <c r="D8" s="35">
        <v>574.651</v>
      </c>
      <c r="E8" s="35">
        <v>272.875</v>
      </c>
      <c r="F8" s="35">
        <f aca="true" t="shared" si="0" ref="F8:F25">C8-E8</f>
        <v>1671.325</v>
      </c>
      <c r="G8" s="35">
        <f aca="true" t="shared" si="1" ref="G8:G25">D8-E8</f>
        <v>301.77599999999995</v>
      </c>
      <c r="H8" s="35">
        <f aca="true" t="shared" si="2" ref="H8:H25">E8/C8*100</f>
        <v>14.035335870795185</v>
      </c>
      <c r="I8" s="35">
        <f aca="true" t="shared" si="3" ref="I8:I25">E8/D8*100</f>
        <v>47.485343277919995</v>
      </c>
      <c r="J8" s="35">
        <f aca="true" t="shared" si="4" ref="J8:J25">E8/$E$25*100</f>
        <v>0.1252199063467529</v>
      </c>
    </row>
    <row r="9" spans="1:10" ht="24" customHeight="1">
      <c r="A9" s="33" t="s">
        <v>86</v>
      </c>
      <c r="B9" s="34" t="s">
        <v>87</v>
      </c>
      <c r="C9" s="35">
        <v>95739.814</v>
      </c>
      <c r="D9" s="35">
        <v>20749.741</v>
      </c>
      <c r="E9" s="35">
        <v>18153.715</v>
      </c>
      <c r="F9" s="35">
        <f t="shared" si="0"/>
        <v>77586.099</v>
      </c>
      <c r="G9" s="35">
        <f t="shared" si="1"/>
        <v>2596.0260000000017</v>
      </c>
      <c r="H9" s="35">
        <f t="shared" si="2"/>
        <v>18.96151062085832</v>
      </c>
      <c r="I9" s="35">
        <f t="shared" si="3"/>
        <v>87.4888751623454</v>
      </c>
      <c r="J9" s="35">
        <f t="shared" si="4"/>
        <v>8.330578074743539</v>
      </c>
    </row>
    <row r="10" spans="1:10" ht="24" customHeight="1">
      <c r="A10" s="33" t="s">
        <v>88</v>
      </c>
      <c r="B10" s="34" t="s">
        <v>89</v>
      </c>
      <c r="C10" s="35">
        <v>3459.968</v>
      </c>
      <c r="D10" s="35">
        <v>1078.696</v>
      </c>
      <c r="E10" s="35">
        <v>754.714</v>
      </c>
      <c r="F10" s="35">
        <f t="shared" si="0"/>
        <v>2705.254</v>
      </c>
      <c r="G10" s="35">
        <f t="shared" si="1"/>
        <v>323.98199999999986</v>
      </c>
      <c r="H10" s="35">
        <f t="shared" si="2"/>
        <v>21.812745088971923</v>
      </c>
      <c r="I10" s="35">
        <f t="shared" si="3"/>
        <v>69.9654026713736</v>
      </c>
      <c r="J10" s="35">
        <f t="shared" si="4"/>
        <v>0.34633153054909116</v>
      </c>
    </row>
    <row r="11" spans="1:10" ht="24" customHeight="1">
      <c r="A11" s="33" t="s">
        <v>90</v>
      </c>
      <c r="B11" s="34" t="s">
        <v>91</v>
      </c>
      <c r="C11" s="35">
        <v>2024.6</v>
      </c>
      <c r="D11" s="35">
        <v>678</v>
      </c>
      <c r="E11" s="35">
        <v>286.6</v>
      </c>
      <c r="F11" s="35">
        <f t="shared" si="0"/>
        <v>1738</v>
      </c>
      <c r="G11" s="35">
        <f t="shared" si="1"/>
        <v>391.4</v>
      </c>
      <c r="H11" s="35">
        <f t="shared" si="2"/>
        <v>14.155882643485135</v>
      </c>
      <c r="I11" s="35">
        <f t="shared" si="3"/>
        <v>42.27138643067847</v>
      </c>
      <c r="J11" s="35">
        <f t="shared" si="4"/>
        <v>0.13151818656520156</v>
      </c>
    </row>
    <row r="12" spans="1:10" ht="24" customHeight="1">
      <c r="A12" s="33" t="s">
        <v>92</v>
      </c>
      <c r="B12" s="34" t="s">
        <v>93</v>
      </c>
      <c r="C12" s="35">
        <v>48694.6</v>
      </c>
      <c r="D12" s="35">
        <v>16413.85</v>
      </c>
      <c r="E12" s="35">
        <v>12711.27</v>
      </c>
      <c r="F12" s="35">
        <f t="shared" si="0"/>
        <v>35983.33</v>
      </c>
      <c r="G12" s="35">
        <f t="shared" si="1"/>
        <v>3702.579999999998</v>
      </c>
      <c r="H12" s="35">
        <f t="shared" si="2"/>
        <v>26.104064927117175</v>
      </c>
      <c r="I12" s="35">
        <f t="shared" si="3"/>
        <v>77.44234289944164</v>
      </c>
      <c r="J12" s="35">
        <f t="shared" si="4"/>
        <v>5.833088553177424</v>
      </c>
    </row>
    <row r="13" spans="1:10" ht="24" customHeight="1">
      <c r="A13" s="33" t="s">
        <v>172</v>
      </c>
      <c r="B13" s="34" t="s">
        <v>173</v>
      </c>
      <c r="C13" s="35">
        <v>167.5</v>
      </c>
      <c r="D13" s="35">
        <v>90.1</v>
      </c>
      <c r="E13" s="35">
        <v>12.554</v>
      </c>
      <c r="F13" s="35">
        <f t="shared" si="0"/>
        <v>154.946</v>
      </c>
      <c r="G13" s="35">
        <f t="shared" si="1"/>
        <v>77.54599999999999</v>
      </c>
      <c r="H13" s="35">
        <f t="shared" si="2"/>
        <v>7.494925373134328</v>
      </c>
      <c r="I13" s="35">
        <f t="shared" si="3"/>
        <v>13.93340732519423</v>
      </c>
      <c r="J13" s="35">
        <f t="shared" si="4"/>
        <v>0.005760918751359178</v>
      </c>
    </row>
    <row r="14" spans="1:10" ht="24" customHeight="1">
      <c r="A14" s="33" t="s">
        <v>94</v>
      </c>
      <c r="B14" s="34" t="s">
        <v>95</v>
      </c>
      <c r="C14" s="35">
        <v>39361.407</v>
      </c>
      <c r="D14" s="35">
        <v>6859.743</v>
      </c>
      <c r="E14" s="35">
        <v>1860.784</v>
      </c>
      <c r="F14" s="35">
        <f t="shared" si="0"/>
        <v>37500.623</v>
      </c>
      <c r="G14" s="35">
        <f t="shared" si="1"/>
        <v>4998.959000000001</v>
      </c>
      <c r="H14" s="35">
        <f t="shared" si="2"/>
        <v>4.727432634712474</v>
      </c>
      <c r="I14" s="35">
        <f t="shared" si="3"/>
        <v>27.126147437301952</v>
      </c>
      <c r="J14" s="35">
        <f t="shared" si="4"/>
        <v>0.8538971991261062</v>
      </c>
    </row>
    <row r="15" spans="1:10" ht="24" customHeight="1">
      <c r="A15" s="33" t="s">
        <v>96</v>
      </c>
      <c r="B15" s="34" t="s">
        <v>97</v>
      </c>
      <c r="C15" s="35">
        <v>44146.64</v>
      </c>
      <c r="D15" s="35">
        <v>8460.388</v>
      </c>
      <c r="E15" s="35">
        <v>5814.068</v>
      </c>
      <c r="F15" s="35">
        <f t="shared" si="0"/>
        <v>38332.572</v>
      </c>
      <c r="G15" s="35">
        <f t="shared" si="1"/>
        <v>2646.3200000000006</v>
      </c>
      <c r="H15" s="35">
        <f t="shared" si="2"/>
        <v>13.169899226758822</v>
      </c>
      <c r="I15" s="35">
        <f t="shared" si="3"/>
        <v>68.72105629198093</v>
      </c>
      <c r="J15" s="35">
        <f t="shared" si="4"/>
        <v>2.668024005327175</v>
      </c>
    </row>
    <row r="16" spans="1:10" ht="24" customHeight="1">
      <c r="A16" s="33" t="s">
        <v>98</v>
      </c>
      <c r="B16" s="34" t="s">
        <v>99</v>
      </c>
      <c r="C16" s="35">
        <v>305.1</v>
      </c>
      <c r="D16" s="35">
        <v>80.9</v>
      </c>
      <c r="E16" s="35">
        <v>0</v>
      </c>
      <c r="F16" s="35">
        <f t="shared" si="0"/>
        <v>305.1</v>
      </c>
      <c r="G16" s="35">
        <f t="shared" si="1"/>
        <v>80.9</v>
      </c>
      <c r="H16" s="35">
        <f t="shared" si="2"/>
        <v>0</v>
      </c>
      <c r="I16" s="35">
        <f t="shared" si="3"/>
        <v>0</v>
      </c>
      <c r="J16" s="35">
        <f t="shared" si="4"/>
        <v>0</v>
      </c>
    </row>
    <row r="17" spans="1:10" ht="40.5" customHeight="1">
      <c r="A17" s="33" t="s">
        <v>100</v>
      </c>
      <c r="B17" s="34" t="s">
        <v>101</v>
      </c>
      <c r="C17" s="35">
        <v>231215.7</v>
      </c>
      <c r="D17" s="35">
        <v>51080</v>
      </c>
      <c r="E17" s="35">
        <v>51079.93</v>
      </c>
      <c r="F17" s="35">
        <f t="shared" si="0"/>
        <v>180135.77000000002</v>
      </c>
      <c r="G17" s="35">
        <f t="shared" si="1"/>
        <v>0.06999999999970896</v>
      </c>
      <c r="H17" s="35">
        <f t="shared" si="2"/>
        <v>22.091895143798627</v>
      </c>
      <c r="I17" s="35">
        <f t="shared" si="3"/>
        <v>99.99986296006264</v>
      </c>
      <c r="J17" s="35">
        <f t="shared" si="4"/>
        <v>23.440124785336483</v>
      </c>
    </row>
    <row r="18" spans="1:10" ht="44.25" customHeight="1">
      <c r="A18" s="33" t="s">
        <v>102</v>
      </c>
      <c r="B18" s="34" t="s">
        <v>103</v>
      </c>
      <c r="C18" s="35">
        <v>29647.904</v>
      </c>
      <c r="D18" s="35">
        <v>11288.004</v>
      </c>
      <c r="E18" s="35">
        <v>11075.649</v>
      </c>
      <c r="F18" s="35">
        <f t="shared" si="0"/>
        <v>18572.254999999997</v>
      </c>
      <c r="G18" s="35">
        <f t="shared" si="1"/>
        <v>212.35500000000138</v>
      </c>
      <c r="H18" s="35">
        <f t="shared" si="2"/>
        <v>37.35727490213136</v>
      </c>
      <c r="I18" s="35">
        <f t="shared" si="3"/>
        <v>98.11875509611797</v>
      </c>
      <c r="J18" s="35">
        <f t="shared" si="4"/>
        <v>5.082516648683489</v>
      </c>
    </row>
    <row r="19" spans="1:10" ht="40.5" customHeight="1">
      <c r="A19" s="33" t="s">
        <v>104</v>
      </c>
      <c r="B19" s="34" t="s">
        <v>105</v>
      </c>
      <c r="C19" s="35">
        <v>113314.121</v>
      </c>
      <c r="D19" s="35">
        <v>22592.19</v>
      </c>
      <c r="E19" s="35">
        <v>21754.222</v>
      </c>
      <c r="F19" s="35">
        <f t="shared" si="0"/>
        <v>91559.899</v>
      </c>
      <c r="G19" s="35">
        <f t="shared" si="1"/>
        <v>837.9679999999971</v>
      </c>
      <c r="H19" s="35">
        <f t="shared" si="2"/>
        <v>19.198156247445983</v>
      </c>
      <c r="I19" s="35">
        <f t="shared" si="3"/>
        <v>96.29089521644428</v>
      </c>
      <c r="J19" s="35">
        <f t="shared" si="4"/>
        <v>9.982818658676946</v>
      </c>
    </row>
    <row r="20" spans="1:10" ht="24" customHeight="1">
      <c r="A20" s="33" t="s">
        <v>106</v>
      </c>
      <c r="B20" s="34" t="s">
        <v>107</v>
      </c>
      <c r="C20" s="35">
        <v>41221.13</v>
      </c>
      <c r="D20" s="35">
        <v>9815.83</v>
      </c>
      <c r="E20" s="35">
        <v>8565.368</v>
      </c>
      <c r="F20" s="35">
        <f t="shared" si="0"/>
        <v>32655.761999999995</v>
      </c>
      <c r="G20" s="35">
        <f t="shared" si="1"/>
        <v>1250.4619999999995</v>
      </c>
      <c r="H20" s="35">
        <f t="shared" si="2"/>
        <v>20.77907131609444</v>
      </c>
      <c r="I20" s="35">
        <f t="shared" si="3"/>
        <v>87.26076144350505</v>
      </c>
      <c r="J20" s="35">
        <f t="shared" si="4"/>
        <v>3.930571062887674</v>
      </c>
    </row>
    <row r="21" spans="1:10" ht="42" customHeight="1">
      <c r="A21" s="33" t="s">
        <v>108</v>
      </c>
      <c r="B21" s="34" t="s">
        <v>109</v>
      </c>
      <c r="C21" s="35">
        <v>9319.4</v>
      </c>
      <c r="D21" s="35">
        <v>2329.9</v>
      </c>
      <c r="E21" s="35">
        <v>2323.712</v>
      </c>
      <c r="F21" s="35">
        <f t="shared" si="0"/>
        <v>6995.688</v>
      </c>
      <c r="G21" s="35">
        <f t="shared" si="1"/>
        <v>6.188000000000102</v>
      </c>
      <c r="H21" s="35">
        <f t="shared" si="2"/>
        <v>24.934137390819153</v>
      </c>
      <c r="I21" s="35">
        <f t="shared" si="3"/>
        <v>99.73440920211168</v>
      </c>
      <c r="J21" s="35">
        <f t="shared" si="4"/>
        <v>1.066330733914158</v>
      </c>
    </row>
    <row r="22" spans="1:10" ht="24" customHeight="1">
      <c r="A22" s="33" t="s">
        <v>110</v>
      </c>
      <c r="B22" s="34" t="s">
        <v>111</v>
      </c>
      <c r="C22" s="35">
        <v>24592.35</v>
      </c>
      <c r="D22" s="35">
        <v>2724.975</v>
      </c>
      <c r="E22" s="35">
        <v>1057.901</v>
      </c>
      <c r="F22" s="35">
        <f t="shared" si="0"/>
        <v>23534.448999999997</v>
      </c>
      <c r="G22" s="35">
        <f t="shared" si="1"/>
        <v>1667.0739999999998</v>
      </c>
      <c r="H22" s="35">
        <f t="shared" si="2"/>
        <v>4.301748307908761</v>
      </c>
      <c r="I22" s="35">
        <f t="shared" si="3"/>
        <v>38.822411214781795</v>
      </c>
      <c r="J22" s="35">
        <f t="shared" si="4"/>
        <v>0.4854613436340311</v>
      </c>
    </row>
    <row r="23" spans="1:10" ht="24" customHeight="1">
      <c r="A23" s="33" t="s">
        <v>112</v>
      </c>
      <c r="B23" s="34" t="s">
        <v>113</v>
      </c>
      <c r="C23" s="35">
        <v>54313.779</v>
      </c>
      <c r="D23" s="35">
        <v>11291.22</v>
      </c>
      <c r="E23" s="35">
        <v>5151.589</v>
      </c>
      <c r="F23" s="35">
        <f t="shared" si="0"/>
        <v>49162.19</v>
      </c>
      <c r="G23" s="35">
        <f t="shared" si="1"/>
        <v>6139.630999999999</v>
      </c>
      <c r="H23" s="35">
        <f t="shared" si="2"/>
        <v>9.484865709675622</v>
      </c>
      <c r="I23" s="35">
        <f t="shared" si="3"/>
        <v>45.62473319977824</v>
      </c>
      <c r="J23" s="35">
        <f t="shared" si="4"/>
        <v>2.3640182945193304</v>
      </c>
    </row>
    <row r="24" spans="1:10" ht="24" customHeight="1">
      <c r="A24" s="33" t="s">
        <v>114</v>
      </c>
      <c r="B24" s="34" t="s">
        <v>115</v>
      </c>
      <c r="C24" s="35">
        <v>51093.673</v>
      </c>
      <c r="D24" s="35">
        <v>13800.823</v>
      </c>
      <c r="E24" s="35">
        <v>10393.812</v>
      </c>
      <c r="F24" s="35">
        <f t="shared" si="0"/>
        <v>40699.861000000004</v>
      </c>
      <c r="G24" s="35">
        <f t="shared" si="1"/>
        <v>3407.0110000000004</v>
      </c>
      <c r="H24" s="35">
        <f t="shared" si="2"/>
        <v>20.34265964789809</v>
      </c>
      <c r="I24" s="35">
        <f t="shared" si="3"/>
        <v>75.31298676897748</v>
      </c>
      <c r="J24" s="35">
        <f t="shared" si="4"/>
        <v>4.769627724143861</v>
      </c>
    </row>
    <row r="25" spans="1:10" ht="24" customHeight="1">
      <c r="A25" s="40" t="s">
        <v>0</v>
      </c>
      <c r="B25" s="41"/>
      <c r="C25" s="42">
        <v>1108085.885</v>
      </c>
      <c r="D25" s="42">
        <v>252673.419</v>
      </c>
      <c r="E25" s="42">
        <v>217916.63</v>
      </c>
      <c r="F25" s="42">
        <f t="shared" si="0"/>
        <v>890169.255</v>
      </c>
      <c r="G25" s="42">
        <f t="shared" si="1"/>
        <v>34756.78899999999</v>
      </c>
      <c r="H25" s="42">
        <f t="shared" si="2"/>
        <v>19.66604150002326</v>
      </c>
      <c r="I25" s="42">
        <f t="shared" si="3"/>
        <v>86.24438251654797</v>
      </c>
      <c r="J25" s="42">
        <f t="shared" si="4"/>
        <v>100</v>
      </c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23" sqref="H23"/>
    </sheetView>
  </sheetViews>
  <sheetFormatPr defaultColWidth="9.140625" defaultRowHeight="12.75" customHeight="1"/>
  <cols>
    <col min="1" max="1" width="24.140625" style="0" customWidth="1"/>
    <col min="2" max="2" width="10.8515625" style="36" customWidth="1"/>
    <col min="3" max="3" width="9.00390625" style="36" customWidth="1"/>
    <col min="4" max="4" width="8.8515625" style="39" customWidth="1"/>
    <col min="5" max="5" width="10.8515625" style="36" customWidth="1"/>
    <col min="6" max="6" width="10.28125" style="0" customWidth="1"/>
    <col min="7" max="7" width="11.28125" style="0" customWidth="1"/>
    <col min="8" max="8" width="10.28125" style="0" customWidth="1"/>
    <col min="9" max="9" width="9.00390625" style="0" customWidth="1"/>
  </cols>
  <sheetData>
    <row r="1" spans="1:9" ht="12.75">
      <c r="A1" s="2"/>
      <c r="B1" s="37"/>
      <c r="C1" s="37"/>
      <c r="D1" s="37"/>
      <c r="E1" s="37"/>
      <c r="F1" s="10"/>
      <c r="G1" s="10"/>
      <c r="H1" s="10"/>
      <c r="I1" s="11" t="s">
        <v>116</v>
      </c>
    </row>
    <row r="2" spans="1:9" ht="52.5" customHeight="1">
      <c r="A2" s="94" t="s">
        <v>196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2"/>
      <c r="B3" s="37"/>
      <c r="C3" s="37"/>
      <c r="D3" s="37"/>
      <c r="E3" s="37"/>
      <c r="F3" s="10"/>
      <c r="G3" s="10"/>
      <c r="H3" s="10"/>
      <c r="I3" s="11" t="s">
        <v>137</v>
      </c>
    </row>
    <row r="4" spans="1:9" ht="21" customHeight="1">
      <c r="A4" s="99" t="s">
        <v>138</v>
      </c>
      <c r="B4" s="81" t="s">
        <v>193</v>
      </c>
      <c r="C4" s="97" t="s">
        <v>80</v>
      </c>
      <c r="D4" s="98" t="s">
        <v>81</v>
      </c>
      <c r="E4" s="95" t="s">
        <v>74</v>
      </c>
      <c r="F4" s="96"/>
      <c r="G4" s="96" t="s">
        <v>75</v>
      </c>
      <c r="H4" s="96"/>
      <c r="I4" s="90" t="s">
        <v>73</v>
      </c>
    </row>
    <row r="5" spans="1:9" ht="30" customHeight="1">
      <c r="A5" s="100"/>
      <c r="B5" s="81"/>
      <c r="C5" s="97"/>
      <c r="D5" s="98"/>
      <c r="E5" s="38" t="s">
        <v>69</v>
      </c>
      <c r="F5" s="5" t="s">
        <v>70</v>
      </c>
      <c r="G5" s="5" t="s">
        <v>71</v>
      </c>
      <c r="H5" s="5" t="s">
        <v>72</v>
      </c>
      <c r="I5" s="91"/>
    </row>
    <row r="6" spans="1:9" ht="18" customHeight="1">
      <c r="A6" s="34" t="s">
        <v>120</v>
      </c>
      <c r="B6" s="35">
        <v>128901.219</v>
      </c>
      <c r="C6" s="35">
        <v>26488.496</v>
      </c>
      <c r="D6" s="35">
        <v>25191.627</v>
      </c>
      <c r="E6" s="35">
        <f>B6-D6</f>
        <v>103709.592</v>
      </c>
      <c r="F6" s="35">
        <f>C6-D6</f>
        <v>1296.8689999999988</v>
      </c>
      <c r="G6" s="35">
        <f>D6/B6*100</f>
        <v>19.543358236201012</v>
      </c>
      <c r="H6" s="35">
        <f>D6/C6*100</f>
        <v>95.10402931144148</v>
      </c>
      <c r="I6" s="35">
        <f aca="true" t="shared" si="0" ref="I6:I42">D6/$D$42*100</f>
        <v>11.560213187951742</v>
      </c>
    </row>
    <row r="7" spans="1:9" ht="23.25" customHeight="1">
      <c r="A7" s="34" t="s">
        <v>117</v>
      </c>
      <c r="B7" s="35">
        <v>136507.991</v>
      </c>
      <c r="C7" s="35">
        <v>23113.476</v>
      </c>
      <c r="D7" s="35">
        <v>14559.187</v>
      </c>
      <c r="E7" s="35">
        <f aca="true" t="shared" si="1" ref="E7:E42">B7-D7</f>
        <v>121948.804</v>
      </c>
      <c r="F7" s="35">
        <f aca="true" t="shared" si="2" ref="F7:F42">C7-D7</f>
        <v>8554.288999999999</v>
      </c>
      <c r="G7" s="35">
        <f aca="true" t="shared" si="3" ref="G7:G42">D7/B7*100</f>
        <v>10.66544668436297</v>
      </c>
      <c r="H7" s="35">
        <f aca="true" t="shared" si="4" ref="H7:H42">D7/C7*100</f>
        <v>62.99003663490511</v>
      </c>
      <c r="I7" s="35">
        <f t="shared" si="0"/>
        <v>6.681081200640813</v>
      </c>
    </row>
    <row r="8" spans="1:9" ht="18" customHeight="1">
      <c r="A8" s="34" t="s">
        <v>124</v>
      </c>
      <c r="B8" s="35">
        <v>24973.6</v>
      </c>
      <c r="C8" s="35">
        <v>4815.6</v>
      </c>
      <c r="D8" s="35">
        <v>4520.927</v>
      </c>
      <c r="E8" s="35">
        <f t="shared" si="1"/>
        <v>20452.673</v>
      </c>
      <c r="F8" s="35">
        <f t="shared" si="2"/>
        <v>294.6730000000007</v>
      </c>
      <c r="G8" s="35">
        <f t="shared" si="3"/>
        <v>18.102824582759393</v>
      </c>
      <c r="H8" s="35">
        <f t="shared" si="4"/>
        <v>93.88086635102582</v>
      </c>
      <c r="I8" s="35">
        <f t="shared" si="0"/>
        <v>2.0746131215410224</v>
      </c>
    </row>
    <row r="9" spans="1:9" ht="18" customHeight="1">
      <c r="A9" s="34" t="s">
        <v>127</v>
      </c>
      <c r="B9" s="35">
        <v>34088.638</v>
      </c>
      <c r="C9" s="35">
        <v>8287.838</v>
      </c>
      <c r="D9" s="35">
        <v>7425.525</v>
      </c>
      <c r="E9" s="35">
        <f t="shared" si="1"/>
        <v>26663.112999999998</v>
      </c>
      <c r="F9" s="35">
        <f t="shared" si="2"/>
        <v>862.3130000000001</v>
      </c>
      <c r="G9" s="35">
        <f t="shared" si="3"/>
        <v>21.78299115382668</v>
      </c>
      <c r="H9" s="35">
        <f t="shared" si="4"/>
        <v>89.595440934053</v>
      </c>
      <c r="I9" s="35">
        <f t="shared" si="0"/>
        <v>3.407507265507914</v>
      </c>
    </row>
    <row r="10" spans="1:9" ht="18" customHeight="1">
      <c r="A10" s="34" t="s">
        <v>129</v>
      </c>
      <c r="B10" s="35">
        <v>19721.383</v>
      </c>
      <c r="C10" s="35">
        <v>4276.783</v>
      </c>
      <c r="D10" s="35">
        <v>4125.711</v>
      </c>
      <c r="E10" s="35">
        <f t="shared" si="1"/>
        <v>15595.672000000002</v>
      </c>
      <c r="F10" s="35">
        <f t="shared" si="2"/>
        <v>151.07200000000012</v>
      </c>
      <c r="G10" s="35">
        <f t="shared" si="3"/>
        <v>20.919988217864844</v>
      </c>
      <c r="H10" s="35">
        <f t="shared" si="4"/>
        <v>96.46762531557013</v>
      </c>
      <c r="I10" s="35">
        <f t="shared" si="0"/>
        <v>1.8932520202794987</v>
      </c>
    </row>
    <row r="11" spans="1:9" ht="18" customHeight="1">
      <c r="A11" s="34" t="s">
        <v>182</v>
      </c>
      <c r="B11" s="35">
        <v>17419.018</v>
      </c>
      <c r="C11" s="35">
        <v>2876.818</v>
      </c>
      <c r="D11" s="35">
        <v>2553.227</v>
      </c>
      <c r="E11" s="35">
        <f t="shared" si="1"/>
        <v>14865.791000000001</v>
      </c>
      <c r="F11" s="35">
        <f t="shared" si="2"/>
        <v>323.59100000000035</v>
      </c>
      <c r="G11" s="35">
        <f t="shared" si="3"/>
        <v>14.65769769570248</v>
      </c>
      <c r="H11" s="35">
        <f t="shared" si="4"/>
        <v>88.75177366103799</v>
      </c>
      <c r="I11" s="35">
        <f t="shared" si="0"/>
        <v>1.1716531225726095</v>
      </c>
    </row>
    <row r="12" spans="1:9" ht="18" customHeight="1">
      <c r="A12" s="34" t="s">
        <v>131</v>
      </c>
      <c r="B12" s="35">
        <v>15392.47</v>
      </c>
      <c r="C12" s="35">
        <v>3665.97</v>
      </c>
      <c r="D12" s="35">
        <v>3190.826</v>
      </c>
      <c r="E12" s="35">
        <f t="shared" si="1"/>
        <v>12201.644</v>
      </c>
      <c r="F12" s="35">
        <f t="shared" si="2"/>
        <v>475.1439999999998</v>
      </c>
      <c r="G12" s="35">
        <f t="shared" si="3"/>
        <v>20.729785408059918</v>
      </c>
      <c r="H12" s="35">
        <f t="shared" si="4"/>
        <v>87.03906469501933</v>
      </c>
      <c r="I12" s="35">
        <f t="shared" si="0"/>
        <v>1.4642416230463915</v>
      </c>
    </row>
    <row r="13" spans="1:9" ht="18" customHeight="1">
      <c r="A13" s="34" t="s">
        <v>132</v>
      </c>
      <c r="B13" s="35">
        <v>18046.6</v>
      </c>
      <c r="C13" s="35">
        <v>4500.6</v>
      </c>
      <c r="D13" s="35">
        <v>4422.762</v>
      </c>
      <c r="E13" s="35">
        <f t="shared" si="1"/>
        <v>13623.838</v>
      </c>
      <c r="F13" s="35">
        <f t="shared" si="2"/>
        <v>77.83800000000065</v>
      </c>
      <c r="G13" s="35">
        <f t="shared" si="3"/>
        <v>24.507452927421234</v>
      </c>
      <c r="H13" s="35">
        <f t="shared" si="4"/>
        <v>98.27049726703105</v>
      </c>
      <c r="I13" s="35">
        <f t="shared" si="0"/>
        <v>2.0295660776325333</v>
      </c>
    </row>
    <row r="14" spans="1:9" ht="23.25" customHeight="1">
      <c r="A14" s="34" t="s">
        <v>166</v>
      </c>
      <c r="B14" s="35">
        <v>14834.881</v>
      </c>
      <c r="C14" s="35">
        <v>6312.201</v>
      </c>
      <c r="D14" s="35">
        <v>5290.02</v>
      </c>
      <c r="E14" s="35">
        <f t="shared" si="1"/>
        <v>9544.860999999999</v>
      </c>
      <c r="F14" s="35">
        <f t="shared" si="2"/>
        <v>1022.1809999999996</v>
      </c>
      <c r="G14" s="35">
        <f t="shared" si="3"/>
        <v>35.65933558887328</v>
      </c>
      <c r="H14" s="35">
        <f t="shared" si="4"/>
        <v>83.80626662553998</v>
      </c>
      <c r="I14" s="35">
        <f t="shared" si="0"/>
        <v>2.427543047081813</v>
      </c>
    </row>
    <row r="15" spans="1:9" ht="18" customHeight="1">
      <c r="A15" s="34" t="s">
        <v>153</v>
      </c>
      <c r="B15" s="35">
        <v>14726.27</v>
      </c>
      <c r="C15" s="35">
        <v>9041.8</v>
      </c>
      <c r="D15" s="35">
        <v>4840.217</v>
      </c>
      <c r="E15" s="35">
        <f t="shared" si="1"/>
        <v>9886.053</v>
      </c>
      <c r="F15" s="35">
        <f t="shared" si="2"/>
        <v>4201.583</v>
      </c>
      <c r="G15" s="35">
        <f t="shared" si="3"/>
        <v>32.86790884589241</v>
      </c>
      <c r="H15" s="35">
        <f t="shared" si="4"/>
        <v>53.53156451149107</v>
      </c>
      <c r="I15" s="35">
        <f t="shared" si="0"/>
        <v>2.221132457857851</v>
      </c>
    </row>
    <row r="16" spans="1:9" ht="18" customHeight="1">
      <c r="A16" s="34" t="s">
        <v>123</v>
      </c>
      <c r="B16" s="35">
        <v>15809.448</v>
      </c>
      <c r="C16" s="35">
        <v>4057.048</v>
      </c>
      <c r="D16" s="35">
        <v>2863.053</v>
      </c>
      <c r="E16" s="35">
        <f t="shared" si="1"/>
        <v>12946.395</v>
      </c>
      <c r="F16" s="35">
        <f t="shared" si="2"/>
        <v>1193.995</v>
      </c>
      <c r="G16" s="35">
        <f t="shared" si="3"/>
        <v>18.109759429930758</v>
      </c>
      <c r="H16" s="35">
        <f t="shared" si="4"/>
        <v>70.56985768963048</v>
      </c>
      <c r="I16" s="35">
        <f t="shared" si="0"/>
        <v>1.3138295136080251</v>
      </c>
    </row>
    <row r="17" spans="1:9" ht="18" customHeight="1">
      <c r="A17" s="34" t="s">
        <v>125</v>
      </c>
      <c r="B17" s="35">
        <v>23412.825</v>
      </c>
      <c r="C17" s="35">
        <v>4996.525</v>
      </c>
      <c r="D17" s="35">
        <v>4598.931</v>
      </c>
      <c r="E17" s="35">
        <f t="shared" si="1"/>
        <v>18813.894</v>
      </c>
      <c r="F17" s="35">
        <f t="shared" si="2"/>
        <v>397.59400000000005</v>
      </c>
      <c r="G17" s="35">
        <f t="shared" si="3"/>
        <v>19.6427855246003</v>
      </c>
      <c r="H17" s="35">
        <f t="shared" si="4"/>
        <v>92.04258959977184</v>
      </c>
      <c r="I17" s="35">
        <f t="shared" si="0"/>
        <v>2.110408462171978</v>
      </c>
    </row>
    <row r="18" spans="1:9" ht="18" customHeight="1">
      <c r="A18" s="34" t="s">
        <v>128</v>
      </c>
      <c r="B18" s="35">
        <v>21167.777</v>
      </c>
      <c r="C18" s="35">
        <v>5198.277</v>
      </c>
      <c r="D18" s="35">
        <v>4590.678</v>
      </c>
      <c r="E18" s="35">
        <f t="shared" si="1"/>
        <v>16577.099</v>
      </c>
      <c r="F18" s="35">
        <f t="shared" si="2"/>
        <v>607.5990000000002</v>
      </c>
      <c r="G18" s="35">
        <f t="shared" si="3"/>
        <v>21.687104885883862</v>
      </c>
      <c r="H18" s="35">
        <f t="shared" si="4"/>
        <v>88.3115309168788</v>
      </c>
      <c r="I18" s="35">
        <f t="shared" si="0"/>
        <v>2.1066212340012784</v>
      </c>
    </row>
    <row r="19" spans="1:9" ht="18" customHeight="1">
      <c r="A19" s="34" t="s">
        <v>121</v>
      </c>
      <c r="B19" s="35">
        <v>10385.679</v>
      </c>
      <c r="C19" s="35">
        <v>2460.979</v>
      </c>
      <c r="D19" s="35">
        <v>2272.691</v>
      </c>
      <c r="E19" s="35">
        <f t="shared" si="1"/>
        <v>8112.988</v>
      </c>
      <c r="F19" s="35">
        <f t="shared" si="2"/>
        <v>188.288</v>
      </c>
      <c r="G19" s="35">
        <f t="shared" si="3"/>
        <v>21.882931294140707</v>
      </c>
      <c r="H19" s="35">
        <f t="shared" si="4"/>
        <v>92.34906108503974</v>
      </c>
      <c r="I19" s="35">
        <f t="shared" si="0"/>
        <v>1.04291765158079</v>
      </c>
    </row>
    <row r="20" spans="1:9" ht="18" customHeight="1">
      <c r="A20" s="34" t="s">
        <v>188</v>
      </c>
      <c r="B20" s="35">
        <v>20319.671</v>
      </c>
      <c r="C20" s="35">
        <v>5521.371</v>
      </c>
      <c r="D20" s="35">
        <v>3834.773</v>
      </c>
      <c r="E20" s="35">
        <f t="shared" si="1"/>
        <v>16484.897999999997</v>
      </c>
      <c r="F20" s="35">
        <f t="shared" si="2"/>
        <v>1686.598</v>
      </c>
      <c r="G20" s="35">
        <f t="shared" si="3"/>
        <v>18.872219929151417</v>
      </c>
      <c r="H20" s="35">
        <f t="shared" si="4"/>
        <v>69.453275282534</v>
      </c>
      <c r="I20" s="35">
        <f t="shared" si="0"/>
        <v>1.759743164163286</v>
      </c>
    </row>
    <row r="21" spans="1:9" ht="18" customHeight="1">
      <c r="A21" s="34" t="s">
        <v>130</v>
      </c>
      <c r="B21" s="35">
        <v>7839.032</v>
      </c>
      <c r="C21" s="35">
        <v>1578.932</v>
      </c>
      <c r="D21" s="35">
        <v>1490.857</v>
      </c>
      <c r="E21" s="35">
        <f t="shared" si="1"/>
        <v>6348.175</v>
      </c>
      <c r="F21" s="35">
        <f t="shared" si="2"/>
        <v>88.07500000000005</v>
      </c>
      <c r="G21" s="35">
        <f t="shared" si="3"/>
        <v>19.018381351166827</v>
      </c>
      <c r="H21" s="35">
        <f t="shared" si="4"/>
        <v>94.42186237279377</v>
      </c>
      <c r="I21" s="35">
        <f t="shared" si="0"/>
        <v>0.6841409946546989</v>
      </c>
    </row>
    <row r="22" spans="1:9" ht="18" customHeight="1">
      <c r="A22" s="34" t="s">
        <v>122</v>
      </c>
      <c r="B22" s="35">
        <v>7765.391</v>
      </c>
      <c r="C22" s="35">
        <v>1773.691</v>
      </c>
      <c r="D22" s="35">
        <v>1646.947</v>
      </c>
      <c r="E22" s="35">
        <f t="shared" si="1"/>
        <v>6118.4439999999995</v>
      </c>
      <c r="F22" s="35">
        <f t="shared" si="2"/>
        <v>126.74400000000014</v>
      </c>
      <c r="G22" s="35">
        <f t="shared" si="3"/>
        <v>21.20880970449524</v>
      </c>
      <c r="H22" s="35">
        <f t="shared" si="4"/>
        <v>92.85422319896756</v>
      </c>
      <c r="I22" s="35">
        <f t="shared" si="0"/>
        <v>0.7557693049860398</v>
      </c>
    </row>
    <row r="23" spans="1:9" ht="18" customHeight="1">
      <c r="A23" s="34" t="s">
        <v>187</v>
      </c>
      <c r="B23" s="35">
        <v>4084.617</v>
      </c>
      <c r="C23" s="35">
        <v>893.117</v>
      </c>
      <c r="D23" s="35">
        <v>478.477</v>
      </c>
      <c r="E23" s="35">
        <f t="shared" si="1"/>
        <v>3606.1400000000003</v>
      </c>
      <c r="F23" s="35">
        <f t="shared" si="2"/>
        <v>414.64</v>
      </c>
      <c r="G23" s="35">
        <f t="shared" si="3"/>
        <v>11.714121544321046</v>
      </c>
      <c r="H23" s="35">
        <f t="shared" si="4"/>
        <v>53.573831871971976</v>
      </c>
      <c r="I23" s="35">
        <f t="shared" si="0"/>
        <v>0.21956883235574998</v>
      </c>
    </row>
    <row r="24" spans="1:9" ht="18" customHeight="1">
      <c r="A24" s="34" t="s">
        <v>126</v>
      </c>
      <c r="B24" s="35">
        <v>22442.595</v>
      </c>
      <c r="C24" s="35">
        <v>4787.395</v>
      </c>
      <c r="D24" s="35">
        <v>4569.987</v>
      </c>
      <c r="E24" s="35">
        <f t="shared" si="1"/>
        <v>17872.608</v>
      </c>
      <c r="F24" s="35">
        <f t="shared" si="2"/>
        <v>217.40800000000036</v>
      </c>
      <c r="G24" s="35">
        <f t="shared" si="3"/>
        <v>20.36300614968991</v>
      </c>
      <c r="H24" s="35">
        <f t="shared" si="4"/>
        <v>95.45874113165928</v>
      </c>
      <c r="I24" s="35">
        <f t="shared" si="0"/>
        <v>2.0971263184457287</v>
      </c>
    </row>
    <row r="25" spans="1:9" ht="18" customHeight="1">
      <c r="A25" s="34" t="s">
        <v>133</v>
      </c>
      <c r="B25" s="35">
        <v>16126.525</v>
      </c>
      <c r="C25" s="35">
        <v>3231.975</v>
      </c>
      <c r="D25" s="35">
        <v>2919.364</v>
      </c>
      <c r="E25" s="35">
        <f t="shared" si="1"/>
        <v>13207.161</v>
      </c>
      <c r="F25" s="35">
        <f t="shared" si="2"/>
        <v>312.6109999999999</v>
      </c>
      <c r="G25" s="35">
        <f t="shared" si="3"/>
        <v>18.102870891280052</v>
      </c>
      <c r="H25" s="35">
        <f t="shared" si="4"/>
        <v>90.3275551326975</v>
      </c>
      <c r="I25" s="35">
        <f t="shared" si="0"/>
        <v>1.3396701298106528</v>
      </c>
    </row>
    <row r="26" spans="1:9" ht="18" customHeight="1">
      <c r="A26" s="34" t="s">
        <v>174</v>
      </c>
      <c r="B26" s="35">
        <v>14673.346</v>
      </c>
      <c r="C26" s="35">
        <v>2634.046</v>
      </c>
      <c r="D26" s="35">
        <v>2371.519</v>
      </c>
      <c r="E26" s="35">
        <f t="shared" si="1"/>
        <v>12301.827</v>
      </c>
      <c r="F26" s="35">
        <f t="shared" si="2"/>
        <v>262.52700000000004</v>
      </c>
      <c r="G26" s="35">
        <f t="shared" si="3"/>
        <v>16.162087365758293</v>
      </c>
      <c r="H26" s="35">
        <f t="shared" si="4"/>
        <v>90.03331756544874</v>
      </c>
      <c r="I26" s="35">
        <f t="shared" si="0"/>
        <v>1.0882689402823453</v>
      </c>
    </row>
    <row r="27" spans="1:9" ht="18" customHeight="1">
      <c r="A27" s="34" t="s">
        <v>134</v>
      </c>
      <c r="B27" s="35">
        <v>20402.133</v>
      </c>
      <c r="C27" s="35">
        <v>5008.433</v>
      </c>
      <c r="D27" s="35">
        <v>4871.27</v>
      </c>
      <c r="E27" s="35">
        <f t="shared" si="1"/>
        <v>15530.863000000001</v>
      </c>
      <c r="F27" s="35">
        <f t="shared" si="2"/>
        <v>137.16299999999956</v>
      </c>
      <c r="G27" s="35">
        <f t="shared" si="3"/>
        <v>23.8762780342624</v>
      </c>
      <c r="H27" s="35">
        <f t="shared" si="4"/>
        <v>97.26135899192423</v>
      </c>
      <c r="I27" s="35">
        <f t="shared" si="0"/>
        <v>2.2353824028941713</v>
      </c>
    </row>
    <row r="28" spans="1:9" ht="23.25" customHeight="1">
      <c r="A28" s="34" t="s">
        <v>175</v>
      </c>
      <c r="B28" s="35">
        <v>5621.861</v>
      </c>
      <c r="C28" s="35">
        <v>1251.007</v>
      </c>
      <c r="D28" s="35">
        <v>1106.59</v>
      </c>
      <c r="E28" s="35">
        <f t="shared" si="1"/>
        <v>4515.271</v>
      </c>
      <c r="F28" s="35">
        <f t="shared" si="2"/>
        <v>144.41700000000014</v>
      </c>
      <c r="G28" s="35">
        <f t="shared" si="3"/>
        <v>19.683695488024338</v>
      </c>
      <c r="H28" s="35">
        <f t="shared" si="4"/>
        <v>88.45593989482072</v>
      </c>
      <c r="I28" s="35">
        <f t="shared" si="0"/>
        <v>0.5078042919441256</v>
      </c>
    </row>
    <row r="29" spans="1:9" ht="18" customHeight="1">
      <c r="A29" s="34" t="s">
        <v>176</v>
      </c>
      <c r="B29" s="35">
        <v>16225</v>
      </c>
      <c r="C29" s="35">
        <v>3779.2</v>
      </c>
      <c r="D29" s="35">
        <v>2944.416</v>
      </c>
      <c r="E29" s="35">
        <f t="shared" si="1"/>
        <v>13280.583999999999</v>
      </c>
      <c r="F29" s="35">
        <f t="shared" si="2"/>
        <v>834.7839999999997</v>
      </c>
      <c r="G29" s="35">
        <f t="shared" si="3"/>
        <v>18.147402157164873</v>
      </c>
      <c r="H29" s="35">
        <f t="shared" si="4"/>
        <v>77.91109229466554</v>
      </c>
      <c r="I29" s="35">
        <f t="shared" si="0"/>
        <v>1.351166269412298</v>
      </c>
    </row>
    <row r="30" spans="1:9" ht="23.25" customHeight="1">
      <c r="A30" s="34" t="s">
        <v>177</v>
      </c>
      <c r="B30" s="35">
        <v>20632.463</v>
      </c>
      <c r="C30" s="35">
        <v>4067.063</v>
      </c>
      <c r="D30" s="35">
        <v>4025.381</v>
      </c>
      <c r="E30" s="35">
        <f t="shared" si="1"/>
        <v>16607.082</v>
      </c>
      <c r="F30" s="35">
        <f t="shared" si="2"/>
        <v>41.682000000000244</v>
      </c>
      <c r="G30" s="35">
        <f t="shared" si="3"/>
        <v>19.50993926415862</v>
      </c>
      <c r="H30" s="35">
        <f t="shared" si="4"/>
        <v>98.9751326694472</v>
      </c>
      <c r="I30" s="35">
        <f t="shared" si="0"/>
        <v>1.8472114771598662</v>
      </c>
    </row>
    <row r="31" spans="1:9" ht="18" customHeight="1">
      <c r="A31" s="34" t="s">
        <v>178</v>
      </c>
      <c r="B31" s="35">
        <v>6991.826</v>
      </c>
      <c r="C31" s="35">
        <v>1656.526</v>
      </c>
      <c r="D31" s="35">
        <v>1478.238</v>
      </c>
      <c r="E31" s="35">
        <f t="shared" si="1"/>
        <v>5513.588</v>
      </c>
      <c r="F31" s="35">
        <f t="shared" si="2"/>
        <v>178.288</v>
      </c>
      <c r="G31" s="35">
        <f t="shared" si="3"/>
        <v>21.142373966400193</v>
      </c>
      <c r="H31" s="35">
        <f t="shared" si="4"/>
        <v>89.23723503283377</v>
      </c>
      <c r="I31" s="35">
        <f t="shared" si="0"/>
        <v>0.6783502479824509</v>
      </c>
    </row>
    <row r="32" spans="1:9" ht="18" customHeight="1">
      <c r="A32" s="34" t="s">
        <v>179</v>
      </c>
      <c r="B32" s="35">
        <v>7116.3</v>
      </c>
      <c r="C32" s="35">
        <v>1410.5</v>
      </c>
      <c r="D32" s="35">
        <v>1333.508</v>
      </c>
      <c r="E32" s="35">
        <f t="shared" si="1"/>
        <v>5782.792</v>
      </c>
      <c r="F32" s="35">
        <f t="shared" si="2"/>
        <v>76.99199999999996</v>
      </c>
      <c r="G32" s="35">
        <f t="shared" si="3"/>
        <v>18.73878279442969</v>
      </c>
      <c r="H32" s="35">
        <f t="shared" si="4"/>
        <v>94.54151010280043</v>
      </c>
      <c r="I32" s="35">
        <f t="shared" si="0"/>
        <v>0.611934940440296</v>
      </c>
    </row>
    <row r="33" spans="1:9" ht="18" customHeight="1">
      <c r="A33" s="34" t="s">
        <v>180</v>
      </c>
      <c r="B33" s="35">
        <v>6151.2</v>
      </c>
      <c r="C33" s="35">
        <v>1136.7</v>
      </c>
      <c r="D33" s="35">
        <v>1068.74</v>
      </c>
      <c r="E33" s="35">
        <f t="shared" si="1"/>
        <v>5082.46</v>
      </c>
      <c r="F33" s="35">
        <f t="shared" si="2"/>
        <v>67.96000000000004</v>
      </c>
      <c r="G33" s="35">
        <f t="shared" si="3"/>
        <v>17.374496033294317</v>
      </c>
      <c r="H33" s="35">
        <f t="shared" si="4"/>
        <v>94.0212896982493</v>
      </c>
      <c r="I33" s="35">
        <f t="shared" si="0"/>
        <v>0.4904352641650157</v>
      </c>
    </row>
    <row r="34" spans="1:9" ht="18" customHeight="1">
      <c r="A34" s="34" t="s">
        <v>152</v>
      </c>
      <c r="B34" s="35">
        <v>22506.9</v>
      </c>
      <c r="C34" s="35">
        <v>5066.251</v>
      </c>
      <c r="D34" s="35">
        <v>3689.012</v>
      </c>
      <c r="E34" s="35">
        <f t="shared" si="1"/>
        <v>18817.888000000003</v>
      </c>
      <c r="F34" s="35">
        <f t="shared" si="2"/>
        <v>1377.239</v>
      </c>
      <c r="G34" s="35">
        <f t="shared" si="3"/>
        <v>16.390582443606185</v>
      </c>
      <c r="H34" s="35">
        <f t="shared" si="4"/>
        <v>72.81542110724479</v>
      </c>
      <c r="I34" s="35">
        <f t="shared" si="0"/>
        <v>1.692854739906725</v>
      </c>
    </row>
    <row r="35" spans="1:9" ht="18" customHeight="1">
      <c r="A35" s="34" t="s">
        <v>118</v>
      </c>
      <c r="B35" s="35">
        <v>305143.7</v>
      </c>
      <c r="C35" s="35">
        <v>66003.9</v>
      </c>
      <c r="D35" s="35">
        <v>63735.678</v>
      </c>
      <c r="E35" s="35">
        <f t="shared" si="1"/>
        <v>241408.022</v>
      </c>
      <c r="F35" s="35">
        <f t="shared" si="2"/>
        <v>2268.2219999999943</v>
      </c>
      <c r="G35" s="35">
        <f t="shared" si="3"/>
        <v>20.887102699482245</v>
      </c>
      <c r="H35" s="35">
        <f t="shared" si="4"/>
        <v>96.56350306572794</v>
      </c>
      <c r="I35" s="35">
        <f t="shared" si="0"/>
        <v>29.247734787381763</v>
      </c>
    </row>
    <row r="36" spans="1:9" ht="18" customHeight="1">
      <c r="A36" s="34" t="s">
        <v>119</v>
      </c>
      <c r="B36" s="35">
        <v>55450.304</v>
      </c>
      <c r="C36" s="35">
        <v>17412.304</v>
      </c>
      <c r="D36" s="35">
        <v>16253.022</v>
      </c>
      <c r="E36" s="35">
        <f t="shared" si="1"/>
        <v>39197.28199999999</v>
      </c>
      <c r="F36" s="35">
        <f t="shared" si="2"/>
        <v>1159.2819999999992</v>
      </c>
      <c r="G36" s="35">
        <f t="shared" si="3"/>
        <v>29.310970053473472</v>
      </c>
      <c r="H36" s="35">
        <f t="shared" si="4"/>
        <v>93.3421676993464</v>
      </c>
      <c r="I36" s="35">
        <f t="shared" si="0"/>
        <v>7.458366991082782</v>
      </c>
    </row>
    <row r="37" spans="1:9" ht="18" customHeight="1">
      <c r="A37" s="34" t="s">
        <v>186</v>
      </c>
      <c r="B37" s="35">
        <v>4651.2</v>
      </c>
      <c r="C37" s="35">
        <v>1141</v>
      </c>
      <c r="D37" s="35">
        <v>835.643</v>
      </c>
      <c r="E37" s="35">
        <f t="shared" si="1"/>
        <v>3815.557</v>
      </c>
      <c r="F37" s="35">
        <f t="shared" si="2"/>
        <v>305.35699999999997</v>
      </c>
      <c r="G37" s="35">
        <f t="shared" si="3"/>
        <v>17.966180770553837</v>
      </c>
      <c r="H37" s="35">
        <f t="shared" si="4"/>
        <v>73.23777388255917</v>
      </c>
      <c r="I37" s="35">
        <f t="shared" si="0"/>
        <v>0.3834691276200444</v>
      </c>
    </row>
    <row r="38" spans="1:9" ht="18" customHeight="1">
      <c r="A38" s="34" t="s">
        <v>185</v>
      </c>
      <c r="B38" s="35">
        <v>11909.886</v>
      </c>
      <c r="C38" s="35">
        <v>2821.186</v>
      </c>
      <c r="D38" s="35">
        <v>2776.37</v>
      </c>
      <c r="E38" s="35">
        <f t="shared" si="1"/>
        <v>9133.516</v>
      </c>
      <c r="F38" s="35">
        <f t="shared" si="2"/>
        <v>44.81600000000026</v>
      </c>
      <c r="G38" s="35">
        <f t="shared" si="3"/>
        <v>23.31147418203667</v>
      </c>
      <c r="H38" s="35">
        <f t="shared" si="4"/>
        <v>98.41144823489128</v>
      </c>
      <c r="I38" s="35">
        <f t="shared" si="0"/>
        <v>1.2740514572017747</v>
      </c>
    </row>
    <row r="39" spans="1:9" ht="18" customHeight="1">
      <c r="A39" s="34" t="s">
        <v>184</v>
      </c>
      <c r="B39" s="35">
        <v>16874.994</v>
      </c>
      <c r="C39" s="35">
        <v>3988.2</v>
      </c>
      <c r="D39" s="35">
        <v>3215.835</v>
      </c>
      <c r="E39" s="35">
        <f t="shared" si="1"/>
        <v>13659.159</v>
      </c>
      <c r="F39" s="35">
        <f t="shared" si="2"/>
        <v>772.3649999999998</v>
      </c>
      <c r="G39" s="35">
        <f t="shared" si="3"/>
        <v>19.056806775753522</v>
      </c>
      <c r="H39" s="35">
        <f t="shared" si="4"/>
        <v>80.63374454641192</v>
      </c>
      <c r="I39" s="35">
        <f t="shared" si="0"/>
        <v>1.4757180303311408</v>
      </c>
    </row>
    <row r="40" spans="1:9" ht="18" customHeight="1">
      <c r="A40" s="34" t="s">
        <v>183</v>
      </c>
      <c r="B40" s="35">
        <v>2135.1</v>
      </c>
      <c r="C40" s="35">
        <v>435.175</v>
      </c>
      <c r="D40" s="35">
        <v>351.629</v>
      </c>
      <c r="E40" s="35">
        <f t="shared" si="1"/>
        <v>1783.471</v>
      </c>
      <c r="F40" s="35">
        <f t="shared" si="2"/>
        <v>83.54599999999999</v>
      </c>
      <c r="G40" s="35">
        <f t="shared" si="3"/>
        <v>16.468971008383683</v>
      </c>
      <c r="H40" s="35">
        <f t="shared" si="4"/>
        <v>80.80174642385248</v>
      </c>
      <c r="I40" s="35">
        <f t="shared" si="0"/>
        <v>0.16135941529565687</v>
      </c>
    </row>
    <row r="41" spans="1:9" ht="18" customHeight="1">
      <c r="A41" s="34" t="s">
        <v>181</v>
      </c>
      <c r="B41" s="35">
        <v>17634.043</v>
      </c>
      <c r="C41" s="35">
        <v>6983.038</v>
      </c>
      <c r="D41" s="35">
        <v>2473.993</v>
      </c>
      <c r="E41" s="35">
        <f t="shared" si="1"/>
        <v>15160.050000000001</v>
      </c>
      <c r="F41" s="35">
        <f t="shared" si="2"/>
        <v>4509.045</v>
      </c>
      <c r="G41" s="35">
        <f t="shared" si="3"/>
        <v>14.02964141575474</v>
      </c>
      <c r="H41" s="35">
        <f t="shared" si="4"/>
        <v>35.42860571573576</v>
      </c>
      <c r="I41" s="35">
        <f t="shared" si="0"/>
        <v>1.1352933459002188</v>
      </c>
    </row>
    <row r="42" spans="1:9" ht="18" customHeight="1">
      <c r="A42" s="41"/>
      <c r="B42" s="42">
        <v>1108085.885</v>
      </c>
      <c r="C42" s="42">
        <v>252673.419</v>
      </c>
      <c r="D42" s="42">
        <v>217916.63</v>
      </c>
      <c r="E42" s="42">
        <f t="shared" si="1"/>
        <v>890169.255</v>
      </c>
      <c r="F42" s="42">
        <f t="shared" si="2"/>
        <v>34756.78899999999</v>
      </c>
      <c r="G42" s="42">
        <f t="shared" si="3"/>
        <v>19.66604150002326</v>
      </c>
      <c r="H42" s="42">
        <f t="shared" si="4"/>
        <v>86.24438251654797</v>
      </c>
      <c r="I42" s="42">
        <f t="shared" si="0"/>
        <v>100</v>
      </c>
    </row>
    <row r="43" ht="18" customHeight="1"/>
    <row r="44" ht="18" customHeight="1"/>
  </sheetData>
  <sheetProtection/>
  <mergeCells count="8">
    <mergeCell ref="A2:I2"/>
    <mergeCell ref="E4:F4"/>
    <mergeCell ref="G4:H4"/>
    <mergeCell ref="B4:B5"/>
    <mergeCell ref="C4:C5"/>
    <mergeCell ref="D4:D5"/>
    <mergeCell ref="I4:I5"/>
    <mergeCell ref="A4:A5"/>
  </mergeCells>
  <printOptions/>
  <pageMargins left="0.5118110236220472" right="0" top="0.5905511811023623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0">
      <selection activeCell="K13" sqref="K13"/>
    </sheetView>
  </sheetViews>
  <sheetFormatPr defaultColWidth="9.140625" defaultRowHeight="12.75"/>
  <cols>
    <col min="1" max="1" width="26.421875" style="28" customWidth="1"/>
    <col min="2" max="2" width="10.00390625" style="28" customWidth="1"/>
    <col min="3" max="3" width="8.8515625" style="28" customWidth="1"/>
    <col min="4" max="4" width="8.8515625" style="32" customWidth="1"/>
    <col min="5" max="5" width="10.8515625" style="28" customWidth="1"/>
    <col min="6" max="6" width="8.7109375" style="28" customWidth="1"/>
    <col min="7" max="7" width="11.421875" style="28" customWidth="1"/>
    <col min="8" max="9" width="8.7109375" style="28" customWidth="1"/>
    <col min="10" max="16384" width="8.8515625" style="28" customWidth="1"/>
  </cols>
  <sheetData>
    <row r="1" spans="4:9" s="6" customFormat="1" ht="12.75">
      <c r="D1" s="30"/>
      <c r="I1" s="8" t="s">
        <v>135</v>
      </c>
    </row>
    <row r="2" spans="1:7" s="6" customFormat="1" ht="12.75">
      <c r="A2" s="7"/>
      <c r="B2" s="7"/>
      <c r="C2" s="7"/>
      <c r="D2" s="31"/>
      <c r="E2" s="7"/>
      <c r="F2" s="7"/>
      <c r="G2" s="7"/>
    </row>
    <row r="3" spans="1:9" s="6" customFormat="1" ht="22.5" customHeight="1">
      <c r="A3" s="7"/>
      <c r="B3" s="7"/>
      <c r="C3" s="7"/>
      <c r="D3" s="31"/>
      <c r="E3" s="7"/>
      <c r="F3" s="7"/>
      <c r="G3" s="7"/>
      <c r="I3" s="8"/>
    </row>
    <row r="4" spans="1:9" s="6" customFormat="1" ht="48" customHeight="1">
      <c r="A4" s="101" t="s">
        <v>197</v>
      </c>
      <c r="B4" s="101"/>
      <c r="C4" s="101"/>
      <c r="D4" s="101"/>
      <c r="E4" s="101"/>
      <c r="F4" s="101"/>
      <c r="G4" s="101"/>
      <c r="H4" s="101"/>
      <c r="I4" s="101"/>
    </row>
    <row r="5" spans="4:9" s="6" customFormat="1" ht="21" customHeight="1">
      <c r="D5" s="30"/>
      <c r="I5" s="9"/>
    </row>
    <row r="6" spans="1:9" s="29" customFormat="1" ht="21" customHeight="1">
      <c r="A6" s="102" t="s">
        <v>136</v>
      </c>
      <c r="B6" s="81" t="s">
        <v>193</v>
      </c>
      <c r="C6" s="88" t="s">
        <v>80</v>
      </c>
      <c r="D6" s="89" t="s">
        <v>81</v>
      </c>
      <c r="E6" s="95" t="s">
        <v>74</v>
      </c>
      <c r="F6" s="96"/>
      <c r="G6" s="96" t="s">
        <v>75</v>
      </c>
      <c r="H6" s="96"/>
      <c r="I6" s="90" t="s">
        <v>73</v>
      </c>
    </row>
    <row r="7" spans="1:9" s="29" customFormat="1" ht="39.75" customHeight="1">
      <c r="A7" s="103"/>
      <c r="B7" s="81"/>
      <c r="C7" s="88"/>
      <c r="D7" s="89"/>
      <c r="E7" s="5" t="s">
        <v>69</v>
      </c>
      <c r="F7" s="5" t="s">
        <v>70</v>
      </c>
      <c r="G7" s="5" t="s">
        <v>71</v>
      </c>
      <c r="H7" s="5" t="s">
        <v>72</v>
      </c>
      <c r="I7" s="91"/>
    </row>
    <row r="8" spans="1:9" ht="73.5" customHeight="1">
      <c r="A8" s="43" t="s">
        <v>202</v>
      </c>
      <c r="B8" s="44">
        <v>56889.154</v>
      </c>
      <c r="C8" s="44">
        <v>26118.304</v>
      </c>
      <c r="D8" s="44">
        <v>20099.527</v>
      </c>
      <c r="E8" s="44">
        <f>B8-D8</f>
        <v>36789.62700000001</v>
      </c>
      <c r="F8" s="44">
        <f>C8-D8</f>
        <v>6018.777000000002</v>
      </c>
      <c r="G8" s="44">
        <f>D8/B8*100</f>
        <v>35.33103515654319</v>
      </c>
      <c r="H8" s="44">
        <f>D8/C8*100</f>
        <v>76.95571274459473</v>
      </c>
      <c r="I8" s="44">
        <f aca="true" t="shared" si="0" ref="I8:I15">D8/$D$15*100</f>
        <v>10.949480148667366</v>
      </c>
    </row>
    <row r="9" spans="1:9" ht="75" customHeight="1">
      <c r="A9" s="43" t="s">
        <v>203</v>
      </c>
      <c r="B9" s="44">
        <v>20447.205</v>
      </c>
      <c r="C9" s="44">
        <v>7765.5</v>
      </c>
      <c r="D9" s="44">
        <v>3113.584</v>
      </c>
      <c r="E9" s="44">
        <f aca="true" t="shared" si="1" ref="E9:E15">B9-D9</f>
        <v>17333.621000000003</v>
      </c>
      <c r="F9" s="44">
        <f aca="true" t="shared" si="2" ref="F9:F15">C9-D9</f>
        <v>4651.916</v>
      </c>
      <c r="G9" s="44">
        <f aca="true" t="shared" si="3" ref="G9:G15">D9/B9*100</f>
        <v>15.227430839569514</v>
      </c>
      <c r="H9" s="44">
        <f aca="true" t="shared" si="4" ref="H9:H15">D9/C9*100</f>
        <v>40.095087244865105</v>
      </c>
      <c r="I9" s="44">
        <f t="shared" si="0"/>
        <v>1.6961655962952928</v>
      </c>
    </row>
    <row r="10" spans="1:9" ht="75" customHeight="1">
      <c r="A10" s="43" t="s">
        <v>204</v>
      </c>
      <c r="B10" s="44">
        <v>7720.3</v>
      </c>
      <c r="C10" s="44">
        <v>881</v>
      </c>
      <c r="D10" s="44">
        <v>258.343</v>
      </c>
      <c r="E10" s="44">
        <f t="shared" si="1"/>
        <v>7461.957</v>
      </c>
      <c r="F10" s="44">
        <f t="shared" si="2"/>
        <v>622.6569999999999</v>
      </c>
      <c r="G10" s="44">
        <f t="shared" si="3"/>
        <v>3.346281880237815</v>
      </c>
      <c r="H10" s="44">
        <f t="shared" si="4"/>
        <v>29.32383654937571</v>
      </c>
      <c r="I10" s="44">
        <f t="shared" si="0"/>
        <v>0.14073572726597863</v>
      </c>
    </row>
    <row r="11" spans="1:9" ht="80.25" customHeight="1">
      <c r="A11" s="43" t="s">
        <v>205</v>
      </c>
      <c r="B11" s="44">
        <v>676474.606</v>
      </c>
      <c r="C11" s="44">
        <v>146552.102</v>
      </c>
      <c r="D11" s="44">
        <v>135166.037</v>
      </c>
      <c r="E11" s="44">
        <f t="shared" si="1"/>
        <v>541308.569</v>
      </c>
      <c r="F11" s="44">
        <f t="shared" si="2"/>
        <v>11386.065000000002</v>
      </c>
      <c r="G11" s="44">
        <f t="shared" si="3"/>
        <v>19.98094766620109</v>
      </c>
      <c r="H11" s="44">
        <f t="shared" si="4"/>
        <v>92.2307050908079</v>
      </c>
      <c r="I11" s="44">
        <f t="shared" si="0"/>
        <v>73.63346604651638</v>
      </c>
    </row>
    <row r="12" spans="1:9" ht="71.25" customHeight="1">
      <c r="A12" s="43" t="s">
        <v>206</v>
      </c>
      <c r="B12" s="44">
        <v>58.9</v>
      </c>
      <c r="C12" s="44">
        <v>14.8</v>
      </c>
      <c r="D12" s="44">
        <v>0</v>
      </c>
      <c r="E12" s="44">
        <f t="shared" si="1"/>
        <v>58.9</v>
      </c>
      <c r="F12" s="44">
        <f t="shared" si="2"/>
        <v>14.8</v>
      </c>
      <c r="G12" s="44">
        <f t="shared" si="3"/>
        <v>0</v>
      </c>
      <c r="H12" s="44">
        <f t="shared" si="4"/>
        <v>0</v>
      </c>
      <c r="I12" s="44">
        <f t="shared" si="0"/>
        <v>0</v>
      </c>
    </row>
    <row r="13" spans="1:9" ht="72" customHeight="1">
      <c r="A13" s="43" t="s">
        <v>207</v>
      </c>
      <c r="B13" s="44">
        <v>127585.519</v>
      </c>
      <c r="C13" s="44">
        <v>26220.396</v>
      </c>
      <c r="D13" s="44">
        <v>24928.548</v>
      </c>
      <c r="E13" s="44">
        <f t="shared" si="1"/>
        <v>102656.971</v>
      </c>
      <c r="F13" s="44">
        <f t="shared" si="2"/>
        <v>1291.8480000000018</v>
      </c>
      <c r="G13" s="44">
        <f t="shared" si="3"/>
        <v>19.53869702093699</v>
      </c>
      <c r="H13" s="44">
        <f t="shared" si="4"/>
        <v>95.07311788883737</v>
      </c>
      <c r="I13" s="44">
        <f t="shared" si="0"/>
        <v>13.580152481254986</v>
      </c>
    </row>
    <row r="14" spans="1:9" ht="80.25" customHeight="1">
      <c r="A14" s="43" t="s">
        <v>208</v>
      </c>
      <c r="B14" s="44">
        <v>34942.4</v>
      </c>
      <c r="C14" s="44">
        <v>4050</v>
      </c>
      <c r="D14" s="44">
        <v>0</v>
      </c>
      <c r="E14" s="44">
        <f t="shared" si="1"/>
        <v>34942.4</v>
      </c>
      <c r="F14" s="44">
        <f t="shared" si="2"/>
        <v>4050</v>
      </c>
      <c r="G14" s="44">
        <f t="shared" si="3"/>
        <v>0</v>
      </c>
      <c r="H14" s="44">
        <f t="shared" si="4"/>
        <v>0</v>
      </c>
      <c r="I14" s="44">
        <f t="shared" si="0"/>
        <v>0</v>
      </c>
    </row>
    <row r="15" spans="1:9" ht="33" customHeight="1">
      <c r="A15" s="72" t="s">
        <v>147</v>
      </c>
      <c r="B15" s="73">
        <v>924118.084</v>
      </c>
      <c r="C15" s="73">
        <v>211602.102</v>
      </c>
      <c r="D15" s="73">
        <v>183566.03900000002</v>
      </c>
      <c r="E15" s="73">
        <f t="shared" si="1"/>
        <v>740552.045</v>
      </c>
      <c r="F15" s="73">
        <f t="shared" si="2"/>
        <v>28036.062999999995</v>
      </c>
      <c r="G15" s="73">
        <f t="shared" si="3"/>
        <v>19.86391589757051</v>
      </c>
      <c r="H15" s="73">
        <f t="shared" si="4"/>
        <v>86.75057443427477</v>
      </c>
      <c r="I15" s="73">
        <f t="shared" si="0"/>
        <v>100</v>
      </c>
    </row>
    <row r="16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4" sqref="D14:D15"/>
    </sheetView>
  </sheetViews>
  <sheetFormatPr defaultColWidth="9.140625" defaultRowHeight="12.75"/>
  <cols>
    <col min="1" max="1" width="30.7109375" style="16" customWidth="1"/>
    <col min="2" max="2" width="10.00390625" style="19" customWidth="1"/>
    <col min="3" max="3" width="8.00390625" style="19" customWidth="1"/>
    <col min="4" max="4" width="10.00390625" style="19" customWidth="1"/>
    <col min="5" max="5" width="8.00390625" style="19" customWidth="1"/>
    <col min="6" max="6" width="9.8515625" style="19" customWidth="1"/>
    <col min="7" max="7" width="8.8515625" style="19" customWidth="1"/>
    <col min="8" max="8" width="11.28125" style="16" customWidth="1"/>
    <col min="9" max="16384" width="8.8515625" style="16" customWidth="1"/>
  </cols>
  <sheetData>
    <row r="1" spans="1:7" ht="13.5">
      <c r="A1" s="13"/>
      <c r="B1" s="14"/>
      <c r="C1" s="14"/>
      <c r="F1" s="14"/>
      <c r="G1" s="15" t="s">
        <v>139</v>
      </c>
    </row>
    <row r="2" spans="1:7" ht="26.25" customHeight="1">
      <c r="A2" s="13"/>
      <c r="B2" s="14"/>
      <c r="C2" s="14"/>
      <c r="F2" s="14"/>
      <c r="G2" s="14"/>
    </row>
    <row r="3" spans="1:7" ht="13.5">
      <c r="A3" s="13"/>
      <c r="B3" s="14"/>
      <c r="C3" s="14"/>
      <c r="F3" s="14"/>
      <c r="G3" s="14"/>
    </row>
    <row r="4" spans="1:7" s="17" customFormat="1" ht="18" customHeight="1">
      <c r="A4" s="104" t="s">
        <v>140</v>
      </c>
      <c r="B4" s="104"/>
      <c r="C4" s="104"/>
      <c r="D4" s="104"/>
      <c r="E4" s="104"/>
      <c r="F4" s="104"/>
      <c r="G4" s="104"/>
    </row>
    <row r="5" spans="1:7" ht="30" customHeight="1">
      <c r="A5" s="104" t="s">
        <v>198</v>
      </c>
      <c r="B5" s="104"/>
      <c r="C5" s="104"/>
      <c r="D5" s="104"/>
      <c r="E5" s="104"/>
      <c r="F5" s="104"/>
      <c r="G5" s="104"/>
    </row>
    <row r="6" spans="1:7" ht="9.75" customHeight="1">
      <c r="A6" s="13"/>
      <c r="B6" s="13"/>
      <c r="C6" s="13"/>
      <c r="D6" s="16"/>
      <c r="E6" s="16"/>
      <c r="F6" s="13"/>
      <c r="G6" s="13"/>
    </row>
    <row r="7" spans="1:7" ht="33" customHeight="1">
      <c r="A7" s="107" t="s">
        <v>141</v>
      </c>
      <c r="B7" s="105" t="s">
        <v>199</v>
      </c>
      <c r="C7" s="106"/>
      <c r="D7" s="105" t="s">
        <v>200</v>
      </c>
      <c r="E7" s="106"/>
      <c r="F7" s="108" t="s">
        <v>150</v>
      </c>
      <c r="G7" s="108"/>
    </row>
    <row r="8" spans="1:7" ht="42" customHeight="1">
      <c r="A8" s="107"/>
      <c r="B8" s="45" t="s">
        <v>142</v>
      </c>
      <c r="C8" s="45" t="s">
        <v>143</v>
      </c>
      <c r="D8" s="23" t="s">
        <v>142</v>
      </c>
      <c r="E8" s="23" t="s">
        <v>143</v>
      </c>
      <c r="F8" s="24" t="s">
        <v>154</v>
      </c>
      <c r="G8" s="24" t="s">
        <v>155</v>
      </c>
    </row>
    <row r="9" spans="1:7" s="18" customFormat="1" ht="9.75">
      <c r="A9" s="46">
        <v>1</v>
      </c>
      <c r="B9" s="46">
        <v>4</v>
      </c>
      <c r="C9" s="46">
        <v>5</v>
      </c>
      <c r="D9" s="25">
        <v>4</v>
      </c>
      <c r="E9" s="25">
        <v>5</v>
      </c>
      <c r="F9" s="25" t="s">
        <v>151</v>
      </c>
      <c r="G9" s="25">
        <v>7</v>
      </c>
    </row>
    <row r="10" spans="1:7" ht="12.75" customHeight="1">
      <c r="A10" s="51" t="s">
        <v>144</v>
      </c>
      <c r="B10" s="74">
        <v>34</v>
      </c>
      <c r="C10" s="74">
        <f>B10/$B$13*100</f>
        <v>1.666911800755013</v>
      </c>
      <c r="D10" s="26">
        <v>295.6</v>
      </c>
      <c r="E10" s="26">
        <f>D10/$D$13*100</f>
        <v>7.243500208287388</v>
      </c>
      <c r="F10" s="26">
        <f>D10-B10</f>
        <v>261.6</v>
      </c>
      <c r="G10" s="27">
        <f>F10/B10*100</f>
        <v>769.4117647058824</v>
      </c>
    </row>
    <row r="11" spans="1:7" ht="14.25">
      <c r="A11" s="51" t="s">
        <v>145</v>
      </c>
      <c r="B11" s="74">
        <v>194.6</v>
      </c>
      <c r="C11" s="74">
        <f>B11/$B$13*100</f>
        <v>9.540618718438987</v>
      </c>
      <c r="D11" s="26">
        <v>1360.8</v>
      </c>
      <c r="E11" s="26">
        <f>D11/$D$13*100</f>
        <v>33.3455855326031</v>
      </c>
      <c r="F11" s="26">
        <f>D11-B11</f>
        <v>1166.2</v>
      </c>
      <c r="G11" s="27">
        <f>F11/B11*100</f>
        <v>599.2805755395683</v>
      </c>
    </row>
    <row r="12" spans="1:7" ht="14.25">
      <c r="A12" s="51" t="s">
        <v>146</v>
      </c>
      <c r="B12" s="74">
        <v>1811.1</v>
      </c>
      <c r="C12" s="74">
        <f>B12/$B$13*100</f>
        <v>88.792469480806</v>
      </c>
      <c r="D12" s="26">
        <v>2424.5</v>
      </c>
      <c r="E12" s="26">
        <f>D12/$D$13*100</f>
        <v>59.410914259109504</v>
      </c>
      <c r="F12" s="26">
        <f>D12-B12</f>
        <v>613.4000000000001</v>
      </c>
      <c r="G12" s="27">
        <f>F12/B12*100</f>
        <v>33.868919441223575</v>
      </c>
    </row>
    <row r="13" spans="1:7" ht="14.25">
      <c r="A13" s="54" t="s">
        <v>147</v>
      </c>
      <c r="B13" s="69">
        <f>B10+B11+B12</f>
        <v>2039.6999999999998</v>
      </c>
      <c r="C13" s="70">
        <f>SUM(C10:C12)</f>
        <v>100</v>
      </c>
      <c r="D13" s="69">
        <f>D10+D11+D12</f>
        <v>4080.9</v>
      </c>
      <c r="E13" s="70">
        <f>SUM(E10:E12)</f>
        <v>100</v>
      </c>
      <c r="F13" s="69">
        <f>D13-B13</f>
        <v>2041.2000000000003</v>
      </c>
      <c r="G13" s="70">
        <f>F13/B13*100</f>
        <v>100.07354022650392</v>
      </c>
    </row>
    <row r="14" spans="1:6" ht="13.5">
      <c r="A14" s="19"/>
      <c r="B14" s="109"/>
      <c r="C14" s="109"/>
      <c r="F14" s="20"/>
    </row>
    <row r="15" ht="27" customHeight="1"/>
    <row r="16" spans="1:7" ht="29.25" customHeight="1">
      <c r="A16" s="104" t="s">
        <v>140</v>
      </c>
      <c r="B16" s="104"/>
      <c r="C16" s="104"/>
      <c r="D16" s="104"/>
      <c r="E16" s="104"/>
      <c r="F16" s="104"/>
      <c r="G16" s="104"/>
    </row>
    <row r="17" spans="1:7" ht="33.75" customHeight="1">
      <c r="A17" s="104" t="s">
        <v>201</v>
      </c>
      <c r="B17" s="104"/>
      <c r="C17" s="104"/>
      <c r="D17" s="104"/>
      <c r="E17" s="104"/>
      <c r="F17" s="104"/>
      <c r="G17" s="104"/>
    </row>
    <row r="18" spans="2:7" ht="11.25" customHeight="1">
      <c r="B18" s="16"/>
      <c r="C18" s="16"/>
      <c r="D18" s="16"/>
      <c r="E18" s="16"/>
      <c r="F18" s="16"/>
      <c r="G18" s="16"/>
    </row>
    <row r="19" spans="1:7" s="47" customFormat="1" ht="28.5" customHeight="1">
      <c r="A19" s="107" t="s">
        <v>189</v>
      </c>
      <c r="B19" s="105" t="s">
        <v>199</v>
      </c>
      <c r="C19" s="106"/>
      <c r="D19" s="105" t="s">
        <v>200</v>
      </c>
      <c r="E19" s="106"/>
      <c r="F19" s="105" t="s">
        <v>150</v>
      </c>
      <c r="G19" s="106"/>
    </row>
    <row r="20" spans="1:7" s="47" customFormat="1" ht="34.5" customHeight="1">
      <c r="A20" s="107"/>
      <c r="B20" s="45" t="s">
        <v>142</v>
      </c>
      <c r="C20" s="45" t="s">
        <v>143</v>
      </c>
      <c r="D20" s="45" t="s">
        <v>142</v>
      </c>
      <c r="E20" s="45" t="s">
        <v>143</v>
      </c>
      <c r="F20" s="45" t="s">
        <v>154</v>
      </c>
      <c r="G20" s="45" t="s">
        <v>155</v>
      </c>
    </row>
    <row r="21" spans="1:7" s="48" customFormat="1" ht="9.75">
      <c r="A21" s="46">
        <v>1</v>
      </c>
      <c r="B21" s="46">
        <v>4</v>
      </c>
      <c r="C21" s="46">
        <v>5</v>
      </c>
      <c r="D21" s="46">
        <v>4</v>
      </c>
      <c r="E21" s="46">
        <v>5</v>
      </c>
      <c r="F21" s="46" t="s">
        <v>151</v>
      </c>
      <c r="G21" s="46">
        <v>7</v>
      </c>
    </row>
    <row r="22" spans="1:7" s="47" customFormat="1" ht="18" customHeight="1">
      <c r="A22" s="49" t="s">
        <v>144</v>
      </c>
      <c r="B22" s="50">
        <f>SUM(B23:B25)</f>
        <v>34</v>
      </c>
      <c r="C22" s="50">
        <f aca="true" t="shared" si="0" ref="C22:C34">B22/$B$34*100</f>
        <v>1.6678112430099086</v>
      </c>
      <c r="D22" s="50">
        <f>SUM(D23:D25)</f>
        <v>295.6</v>
      </c>
      <c r="E22" s="50">
        <f aca="true" t="shared" si="1" ref="E22:E34">D22/$D$34*100</f>
        <v>7.243500208287388</v>
      </c>
      <c r="F22" s="50">
        <f>D22-B22</f>
        <v>261.6</v>
      </c>
      <c r="G22" s="50">
        <f>F22/B22*100</f>
        <v>769.4117647058824</v>
      </c>
    </row>
    <row r="23" spans="1:7" s="47" customFormat="1" ht="18" customHeight="1">
      <c r="A23" s="51" t="s">
        <v>148</v>
      </c>
      <c r="B23" s="52">
        <v>0</v>
      </c>
      <c r="C23" s="53">
        <f t="shared" si="0"/>
        <v>0</v>
      </c>
      <c r="D23" s="52">
        <v>15.6</v>
      </c>
      <c r="E23" s="53">
        <f t="shared" si="1"/>
        <v>0.3822686172167904</v>
      </c>
      <c r="F23" s="53">
        <f aca="true" t="shared" si="2" ref="F23:F37">D23-B23</f>
        <v>15.6</v>
      </c>
      <c r="G23" s="53" t="e">
        <f aca="true" t="shared" si="3" ref="G23:G35">F23/B23*100</f>
        <v>#DIV/0!</v>
      </c>
    </row>
    <row r="24" spans="1:7" s="47" customFormat="1" ht="18" customHeight="1">
      <c r="A24" s="51" t="s">
        <v>149</v>
      </c>
      <c r="B24" s="52">
        <v>16.7</v>
      </c>
      <c r="C24" s="53">
        <f t="shared" si="0"/>
        <v>0.8191896399489846</v>
      </c>
      <c r="D24" s="52">
        <v>176.4</v>
      </c>
      <c r="E24" s="53">
        <f t="shared" si="1"/>
        <v>4.322575902374477</v>
      </c>
      <c r="F24" s="53">
        <f t="shared" si="2"/>
        <v>159.70000000000002</v>
      </c>
      <c r="G24" s="53">
        <f t="shared" si="3"/>
        <v>956.2874251497008</v>
      </c>
    </row>
    <row r="25" spans="1:7" s="47" customFormat="1" ht="18" customHeight="1">
      <c r="A25" s="51" t="s">
        <v>190</v>
      </c>
      <c r="B25" s="52">
        <v>17.3</v>
      </c>
      <c r="C25" s="53">
        <f t="shared" si="0"/>
        <v>0.8486216030609242</v>
      </c>
      <c r="D25" s="52">
        <v>103.6</v>
      </c>
      <c r="E25" s="53">
        <f t="shared" si="1"/>
        <v>2.538655688696121</v>
      </c>
      <c r="F25" s="53">
        <f t="shared" si="2"/>
        <v>86.3</v>
      </c>
      <c r="G25" s="53">
        <f t="shared" si="3"/>
        <v>498.8439306358381</v>
      </c>
    </row>
    <row r="26" spans="1:7" s="47" customFormat="1" ht="18" customHeight="1">
      <c r="A26" s="49" t="s">
        <v>145</v>
      </c>
      <c r="B26" s="50">
        <f>SUM(B27:B29)</f>
        <v>194.6</v>
      </c>
      <c r="C26" s="50">
        <f t="shared" si="0"/>
        <v>9.545766702639066</v>
      </c>
      <c r="D26" s="50">
        <f>SUM(D27:D29)</f>
        <v>1360.8</v>
      </c>
      <c r="E26" s="50">
        <f t="shared" si="1"/>
        <v>33.3455855326031</v>
      </c>
      <c r="F26" s="50">
        <f t="shared" si="2"/>
        <v>1166.2</v>
      </c>
      <c r="G26" s="50">
        <f t="shared" si="3"/>
        <v>599.2805755395683</v>
      </c>
    </row>
    <row r="27" spans="1:7" s="47" customFormat="1" ht="18" customHeight="1">
      <c r="A27" s="51" t="s">
        <v>148</v>
      </c>
      <c r="B27" s="52">
        <v>0</v>
      </c>
      <c r="C27" s="53">
        <f t="shared" si="0"/>
        <v>0</v>
      </c>
      <c r="D27" s="52">
        <v>222.5</v>
      </c>
      <c r="E27" s="53">
        <f t="shared" si="1"/>
        <v>5.452228675047171</v>
      </c>
      <c r="F27" s="53">
        <f t="shared" si="2"/>
        <v>222.5</v>
      </c>
      <c r="G27" s="53" t="e">
        <f t="shared" si="3"/>
        <v>#DIV/0!</v>
      </c>
    </row>
    <row r="28" spans="1:7" s="47" customFormat="1" ht="18" customHeight="1">
      <c r="A28" s="51" t="s">
        <v>149</v>
      </c>
      <c r="B28" s="52">
        <v>194.6</v>
      </c>
      <c r="C28" s="53">
        <f t="shared" si="0"/>
        <v>9.545766702639066</v>
      </c>
      <c r="D28" s="52">
        <v>1138.3</v>
      </c>
      <c r="E28" s="53">
        <f t="shared" si="1"/>
        <v>27.89335685755593</v>
      </c>
      <c r="F28" s="53">
        <f t="shared" si="2"/>
        <v>943.6999999999999</v>
      </c>
      <c r="G28" s="53">
        <f t="shared" si="3"/>
        <v>484.9434737923946</v>
      </c>
    </row>
    <row r="29" spans="1:7" s="47" customFormat="1" ht="18" customHeight="1">
      <c r="A29" s="51" t="s">
        <v>190</v>
      </c>
      <c r="B29" s="52">
        <v>0</v>
      </c>
      <c r="C29" s="53">
        <f t="shared" si="0"/>
        <v>0</v>
      </c>
      <c r="D29" s="52">
        <v>0</v>
      </c>
      <c r="E29" s="53">
        <f t="shared" si="1"/>
        <v>0</v>
      </c>
      <c r="F29" s="53">
        <f t="shared" si="2"/>
        <v>0</v>
      </c>
      <c r="G29" s="53" t="e">
        <f t="shared" si="3"/>
        <v>#DIV/0!</v>
      </c>
    </row>
    <row r="30" spans="1:7" s="47" customFormat="1" ht="18" customHeight="1">
      <c r="A30" s="49" t="s">
        <v>146</v>
      </c>
      <c r="B30" s="50">
        <f>SUM(B31:B33)</f>
        <v>1810</v>
      </c>
      <c r="C30" s="50">
        <f t="shared" si="0"/>
        <v>88.78642205435104</v>
      </c>
      <c r="D30" s="50">
        <f>SUM(D31:D33)</f>
        <v>2424.5</v>
      </c>
      <c r="E30" s="50">
        <f t="shared" si="1"/>
        <v>59.410914259109504</v>
      </c>
      <c r="F30" s="50">
        <f t="shared" si="2"/>
        <v>614.5</v>
      </c>
      <c r="G30" s="50">
        <f t="shared" si="3"/>
        <v>33.950276243093924</v>
      </c>
    </row>
    <row r="31" spans="1:7" s="47" customFormat="1" ht="18" customHeight="1">
      <c r="A31" s="51" t="s">
        <v>148</v>
      </c>
      <c r="B31" s="52">
        <v>34.4</v>
      </c>
      <c r="C31" s="53">
        <f t="shared" si="0"/>
        <v>1.6874325517512019</v>
      </c>
      <c r="D31" s="52">
        <v>91.4</v>
      </c>
      <c r="E31" s="53">
        <f t="shared" si="1"/>
        <v>2.239702026513759</v>
      </c>
      <c r="F31" s="53">
        <f t="shared" si="2"/>
        <v>57.00000000000001</v>
      </c>
      <c r="G31" s="53">
        <f t="shared" si="3"/>
        <v>165.6976744186047</v>
      </c>
    </row>
    <row r="32" spans="1:7" s="47" customFormat="1" ht="18" customHeight="1">
      <c r="A32" s="51" t="s">
        <v>149</v>
      </c>
      <c r="B32" s="52">
        <v>31.1</v>
      </c>
      <c r="C32" s="53">
        <f t="shared" si="0"/>
        <v>1.5255567546355344</v>
      </c>
      <c r="D32" s="52">
        <v>627.7</v>
      </c>
      <c r="E32" s="53">
        <f t="shared" si="1"/>
        <v>15.381410963267909</v>
      </c>
      <c r="F32" s="53">
        <f t="shared" si="2"/>
        <v>596.6</v>
      </c>
      <c r="G32" s="53">
        <f t="shared" si="3"/>
        <v>1918.3279742765271</v>
      </c>
    </row>
    <row r="33" spans="1:7" s="47" customFormat="1" ht="18" customHeight="1">
      <c r="A33" s="51" t="s">
        <v>190</v>
      </c>
      <c r="B33" s="52">
        <f>1745.6-1.1</f>
        <v>1744.5</v>
      </c>
      <c r="C33" s="53">
        <f t="shared" si="0"/>
        <v>85.57343274796429</v>
      </c>
      <c r="D33" s="52">
        <v>1705.4</v>
      </c>
      <c r="E33" s="53">
        <f t="shared" si="1"/>
        <v>41.789801269327846</v>
      </c>
      <c r="F33" s="53">
        <f t="shared" si="2"/>
        <v>-39.09999999999991</v>
      </c>
      <c r="G33" s="53">
        <f t="shared" si="3"/>
        <v>-2.241329893952417</v>
      </c>
    </row>
    <row r="34" spans="1:7" s="47" customFormat="1" ht="18" customHeight="1">
      <c r="A34" s="49" t="s">
        <v>147</v>
      </c>
      <c r="B34" s="50">
        <f>SUM(B22,B26,B30)</f>
        <v>2038.6</v>
      </c>
      <c r="C34" s="50">
        <f t="shared" si="0"/>
        <v>100</v>
      </c>
      <c r="D34" s="50">
        <f>SUM(D22,D26,D30)</f>
        <v>4080.9</v>
      </c>
      <c r="E34" s="50">
        <f t="shared" si="1"/>
        <v>100</v>
      </c>
      <c r="F34" s="50">
        <f t="shared" si="2"/>
        <v>2042.3000000000002</v>
      </c>
      <c r="G34" s="50">
        <f t="shared" si="3"/>
        <v>100.18149710585698</v>
      </c>
    </row>
    <row r="35" spans="1:7" s="47" customFormat="1" ht="18" customHeight="1">
      <c r="A35" s="51" t="s">
        <v>148</v>
      </c>
      <c r="B35" s="52">
        <f>SUM(B23,B27,B31)</f>
        <v>34.4</v>
      </c>
      <c r="C35" s="53">
        <f>SUM(C23,C27,C31)</f>
        <v>1.6874325517512019</v>
      </c>
      <c r="D35" s="52">
        <f>SUM(D23,D27,D31)</f>
        <v>329.5</v>
      </c>
      <c r="E35" s="53">
        <f>SUM(E23,E27,E31)</f>
        <v>8.07419931877772</v>
      </c>
      <c r="F35" s="53">
        <f>D35-B35</f>
        <v>295.1</v>
      </c>
      <c r="G35" s="53">
        <f t="shared" si="3"/>
        <v>857.8488372093025</v>
      </c>
    </row>
    <row r="36" spans="1:7" s="47" customFormat="1" ht="18" customHeight="1">
      <c r="A36" s="51" t="s">
        <v>149</v>
      </c>
      <c r="B36" s="52">
        <f>SUM(B24,B28,B32)</f>
        <v>242.39999999999998</v>
      </c>
      <c r="C36" s="53">
        <f>SUM(C24,C28,C32)</f>
        <v>11.890513097223584</v>
      </c>
      <c r="D36" s="52">
        <f>SUM(D24,D28,D32)</f>
        <v>1942.4</v>
      </c>
      <c r="E36" s="53">
        <f>SUM(E24,E28,E32)</f>
        <v>47.597343723198314</v>
      </c>
      <c r="F36" s="53">
        <f t="shared" si="2"/>
        <v>1700</v>
      </c>
      <c r="G36" s="53">
        <f>F36/B36*100</f>
        <v>701.3201320132014</v>
      </c>
    </row>
    <row r="37" spans="1:7" s="47" customFormat="1" ht="18" customHeight="1">
      <c r="A37" s="51" t="s">
        <v>190</v>
      </c>
      <c r="B37" s="52">
        <f>SUM(B25,B29,B33)</f>
        <v>1761.8</v>
      </c>
      <c r="C37" s="53">
        <f>SUM(C25,C29,C33)</f>
        <v>86.42205435102521</v>
      </c>
      <c r="D37" s="52">
        <f>SUM(D25,D29,D33)</f>
        <v>1809</v>
      </c>
      <c r="E37" s="53">
        <f>SUM(E25,E29,E33)</f>
        <v>44.32845695802396</v>
      </c>
      <c r="F37" s="53">
        <f t="shared" si="2"/>
        <v>47.200000000000045</v>
      </c>
      <c r="G37" s="53">
        <f>F37/B37*100</f>
        <v>2.6790782154614625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Лебедева Валентина О.</cp:lastModifiedBy>
  <cp:lastPrinted>2017-05-17T06:32:52Z</cp:lastPrinted>
  <dcterms:created xsi:type="dcterms:W3CDTF">2002-03-11T10:22:12Z</dcterms:created>
  <dcterms:modified xsi:type="dcterms:W3CDTF">2017-05-17T11:03:31Z</dcterms:modified>
  <cp:category/>
  <cp:version/>
  <cp:contentType/>
  <cp:contentStatus/>
</cp:coreProperties>
</file>