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40" windowHeight="12060" activeTab="0"/>
  </bookViews>
  <sheets>
    <sheet name="1 кв.2017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<sst xmlns="http://schemas.openxmlformats.org/spreadsheetml/2006/main" count="53" uniqueCount="53">
  <si>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</si>
  <si>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</si>
  <si>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</si>
  <si>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</si>
  <si>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</si>
  <si>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</si>
  <si>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Итого безвозмездных перечислений:</t>
  </si>
  <si>
    <t>Всего доходов:</t>
  </si>
  <si>
    <t>Штрафы</t>
  </si>
  <si>
    <t>Невыясненные поступления</t>
  </si>
  <si>
    <t>Субсидии</t>
  </si>
  <si>
    <t>Субвенции</t>
  </si>
  <si>
    <t>Доходы от реализации имущества</t>
  </si>
  <si>
    <t>Арендная плата за земельные участки</t>
  </si>
  <si>
    <t xml:space="preserve">Дотации </t>
  </si>
  <si>
    <t>Дивиденды по акциям</t>
  </si>
  <si>
    <t>Прочие неналоговые доходы</t>
  </si>
  <si>
    <t xml:space="preserve">  % исполнения</t>
  </si>
  <si>
    <t>Иные межбюджетные трансферты</t>
  </si>
  <si>
    <t>Доходы от продажи земельных участков</t>
  </si>
  <si>
    <t xml:space="preserve">Возврат остатков субсидий, субвенций,  межб. трансф.  </t>
  </si>
  <si>
    <t>Аренда имущества</t>
  </si>
  <si>
    <t>Итого налоговых и неналоговых доходов:</t>
  </si>
  <si>
    <t>Отмененные налоги и сборы</t>
  </si>
  <si>
    <t xml:space="preserve">Единица измерения: тыс.руб. </t>
  </si>
  <si>
    <t xml:space="preserve">Доходы от возврата остатков субсидий, субвенций,  мб. трансф.  </t>
  </si>
  <si>
    <t>Доходы от перечисления части прибыли</t>
  </si>
  <si>
    <t>Итого безвозмездные поступления от других бюджетов бюджетной системы:</t>
  </si>
  <si>
    <t>Прочие доходы от оказания платных услуг и компенсации затрат государства</t>
  </si>
  <si>
    <t>Прочие безвозмездные поступления</t>
  </si>
  <si>
    <t>Налог, взимаемый в связи с применением упрощ. системы налогообложения</t>
  </si>
  <si>
    <t>Налог, взимаемый в связи с применением патентной системы налогообложения</t>
  </si>
  <si>
    <t>Приложение 1</t>
  </si>
  <si>
    <t xml:space="preserve">к пояснительной записке </t>
  </si>
  <si>
    <t>налоговые и неналоговые</t>
  </si>
  <si>
    <t>общая</t>
  </si>
  <si>
    <t>Прочие доходы от использования имущества</t>
  </si>
  <si>
    <t xml:space="preserve">Предоставление нерезидентами грантов </t>
  </si>
  <si>
    <t>Безвозмездные поступления от нерезидентов</t>
  </si>
  <si>
    <t>Факт 1 кв.  2016 г.</t>
  </si>
  <si>
    <t>рост "+", снижение "-"</t>
  </si>
  <si>
    <t>Исполнение доходной части бюджета Сланцевского муниципального района на 01.04.2017 год.</t>
  </si>
  <si>
    <t>Факт 2016 г.</t>
  </si>
  <si>
    <t>Доходы от возврата иными организациями остатков субсидий прошлых лет</t>
  </si>
  <si>
    <t>План 2017 г.</t>
  </si>
  <si>
    <t>План 1 кв.      2017 г.</t>
  </si>
  <si>
    <t>Факт 1 кв.  2017 г.</t>
  </si>
  <si>
    <t>факт 1 кв.2017 г. к плану 1 кв.2017 г.</t>
  </si>
  <si>
    <t>факт 1 кв.2017 г. к факту 1 кв.2016 г.</t>
  </si>
  <si>
    <t>к плану 2017 г.</t>
  </si>
  <si>
    <t>к плану       1 кв.        2017 г.</t>
  </si>
  <si>
    <t>к Факту         1 кв.  2016 г.</t>
  </si>
  <si>
    <t>структура факт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</si>
</sst>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7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Arial Cyr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8.5"/>
      <name val="MS Sans Serif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4"/>
      <color indexed="10"/>
      <name val="Arial Narrow"/>
      <family val="2"/>
    </font>
    <font>
      <b/>
      <sz val="14"/>
      <color indexed="10"/>
      <name val="Arial"/>
      <family val="2"/>
    </font>
    <font>
      <sz val="8"/>
      <color indexed="10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4"/>
      <color rgb="FFFF0000"/>
      <name val="Arial Narrow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172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73" fontId="14" fillId="0" borderId="13" xfId="0" applyNumberFormat="1" applyFont="1" applyBorder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 wrapText="1"/>
    </xf>
    <xf numFmtId="179" fontId="14" fillId="0" borderId="14" xfId="0" applyNumberFormat="1" applyFont="1" applyFill="1" applyBorder="1" applyAlignment="1">
      <alignment horizontal="right" vertical="center" wrapText="1"/>
    </xf>
    <xf numFmtId="172" fontId="14" fillId="0" borderId="15" xfId="0" applyNumberFormat="1" applyFont="1" applyBorder="1" applyAlignment="1">
      <alignment/>
    </xf>
    <xf numFmtId="172" fontId="14" fillId="0" borderId="14" xfId="0" applyNumberFormat="1" applyFont="1" applyBorder="1" applyAlignment="1">
      <alignment/>
    </xf>
    <xf numFmtId="172" fontId="14" fillId="0" borderId="16" xfId="0" applyNumberFormat="1" applyFont="1" applyBorder="1" applyAlignment="1">
      <alignment/>
    </xf>
    <xf numFmtId="172" fontId="14" fillId="0" borderId="0" xfId="0" applyNumberFormat="1" applyFont="1" applyAlignment="1">
      <alignment horizontal="center"/>
    </xf>
    <xf numFmtId="49" fontId="14" fillId="0" borderId="13" xfId="0" applyNumberFormat="1" applyFont="1" applyBorder="1" applyAlignment="1">
      <alignment horizontal="left" vertical="center"/>
    </xf>
    <xf numFmtId="179" fontId="14" fillId="0" borderId="17" xfId="0" applyNumberFormat="1" applyFont="1" applyFill="1" applyBorder="1" applyAlignment="1">
      <alignment horizontal="right" vertical="center" wrapText="1"/>
    </xf>
    <xf numFmtId="49" fontId="14" fillId="0" borderId="18" xfId="0" applyNumberFormat="1" applyFont="1" applyBorder="1" applyAlignment="1">
      <alignment horizontal="left" vertical="center"/>
    </xf>
    <xf numFmtId="179" fontId="14" fillId="0" borderId="19" xfId="0" applyNumberFormat="1" applyFont="1" applyFill="1" applyBorder="1" applyAlignment="1">
      <alignment horizontal="right" vertical="center" wrapText="1"/>
    </xf>
    <xf numFmtId="179" fontId="14" fillId="0" borderId="20" xfId="0" applyNumberFormat="1" applyFont="1" applyFill="1" applyBorder="1" applyAlignment="1">
      <alignment horizontal="right" vertical="center" wrapText="1"/>
    </xf>
    <xf numFmtId="49" fontId="19" fillId="0" borderId="21" xfId="0" applyNumberFormat="1" applyFont="1" applyBorder="1" applyAlignment="1">
      <alignment horizontal="left" vertical="center"/>
    </xf>
    <xf numFmtId="179" fontId="19" fillId="0" borderId="22" xfId="0" applyNumberFormat="1" applyFont="1" applyFill="1" applyBorder="1" applyAlignment="1">
      <alignment horizontal="right" vertical="center" wrapText="1"/>
    </xf>
    <xf numFmtId="179" fontId="19" fillId="0" borderId="23" xfId="0" applyNumberFormat="1" applyFont="1" applyFill="1" applyBorder="1" applyAlignment="1">
      <alignment horizontal="right" vertical="center" wrapText="1"/>
    </xf>
    <xf numFmtId="172" fontId="19" fillId="0" borderId="24" xfId="0" applyNumberFormat="1" applyFont="1" applyBorder="1" applyAlignment="1">
      <alignment/>
    </xf>
    <xf numFmtId="172" fontId="19" fillId="0" borderId="23" xfId="0" applyNumberFormat="1" applyFont="1" applyBorder="1" applyAlignment="1">
      <alignment/>
    </xf>
    <xf numFmtId="172" fontId="19" fillId="0" borderId="25" xfId="0" applyNumberFormat="1" applyFont="1" applyBorder="1" applyAlignment="1">
      <alignment/>
    </xf>
    <xf numFmtId="172" fontId="19" fillId="0" borderId="21" xfId="0" applyNumberFormat="1" applyFont="1" applyBorder="1" applyAlignment="1">
      <alignment horizontal="center"/>
    </xf>
    <xf numFmtId="172" fontId="19" fillId="0" borderId="2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14" fillId="0" borderId="26" xfId="0" applyNumberFormat="1" applyFont="1" applyBorder="1" applyAlignment="1">
      <alignment horizontal="left" vertical="center"/>
    </xf>
    <xf numFmtId="179" fontId="14" fillId="0" borderId="27" xfId="0" applyNumberFormat="1" applyFont="1" applyFill="1" applyBorder="1" applyAlignment="1">
      <alignment horizontal="right" vertical="center" wrapText="1"/>
    </xf>
    <xf numFmtId="179" fontId="14" fillId="0" borderId="28" xfId="0" applyNumberFormat="1" applyFont="1" applyFill="1" applyBorder="1" applyAlignment="1">
      <alignment horizontal="right" vertical="center" wrapText="1"/>
    </xf>
    <xf numFmtId="172" fontId="14" fillId="0" borderId="29" xfId="0" applyNumberFormat="1" applyFont="1" applyBorder="1" applyAlignment="1">
      <alignment/>
    </xf>
    <xf numFmtId="172" fontId="14" fillId="0" borderId="28" xfId="0" applyNumberFormat="1" applyFont="1" applyBorder="1" applyAlignment="1">
      <alignment/>
    </xf>
    <xf numFmtId="172" fontId="14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172" fontId="14" fillId="0" borderId="31" xfId="0" applyNumberFormat="1" applyFont="1" applyBorder="1" applyAlignment="1">
      <alignment/>
    </xf>
    <xf numFmtId="172" fontId="14" fillId="0" borderId="20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0" fontId="19" fillId="0" borderId="0" xfId="0" applyFont="1" applyAlignment="1">
      <alignment/>
    </xf>
    <xf numFmtId="49" fontId="14" fillId="0" borderId="33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179" fontId="14" fillId="0" borderId="35" xfId="0" applyNumberFormat="1" applyFont="1" applyFill="1" applyBorder="1" applyAlignment="1">
      <alignment horizontal="right" vertical="center" wrapText="1"/>
    </xf>
    <xf numFmtId="172" fontId="14" fillId="0" borderId="36" xfId="0" applyNumberFormat="1" applyFont="1" applyBorder="1" applyAlignment="1">
      <alignment/>
    </xf>
    <xf numFmtId="49" fontId="19" fillId="0" borderId="37" xfId="0" applyNumberFormat="1" applyFont="1" applyBorder="1" applyAlignment="1">
      <alignment horizontal="left" vertical="center"/>
    </xf>
    <xf numFmtId="0" fontId="19" fillId="0" borderId="21" xfId="0" applyFont="1" applyBorder="1" applyAlignment="1">
      <alignment/>
    </xf>
    <xf numFmtId="0" fontId="0" fillId="0" borderId="0" xfId="0" applyFont="1" applyAlignment="1">
      <alignment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horizontal="left" vertical="center"/>
    </xf>
    <xf numFmtId="179" fontId="14" fillId="0" borderId="11" xfId="0" applyNumberFormat="1" applyFont="1" applyFill="1" applyBorder="1" applyAlignment="1">
      <alignment horizontal="right" vertical="center" wrapText="1"/>
    </xf>
    <xf numFmtId="173" fontId="14" fillId="0" borderId="13" xfId="0" applyNumberFormat="1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33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9" fontId="14" fillId="0" borderId="39" xfId="0" applyNumberFormat="1" applyFont="1" applyBorder="1" applyAlignment="1">
      <alignment horizontal="left" vertical="center"/>
    </xf>
    <xf numFmtId="49" fontId="22" fillId="0" borderId="24" xfId="0" applyNumberFormat="1" applyFont="1" applyBorder="1" applyAlignment="1">
      <alignment horizontal="left" vertical="center"/>
    </xf>
    <xf numFmtId="179" fontId="14" fillId="0" borderId="40" xfId="0" applyNumberFormat="1" applyFont="1" applyFill="1" applyBorder="1" applyAlignment="1">
      <alignment horizontal="right" vertical="center" wrapText="1"/>
    </xf>
    <xf numFmtId="0" fontId="19" fillId="0" borderId="22" xfId="0" applyFont="1" applyBorder="1" applyAlignment="1">
      <alignment/>
    </xf>
    <xf numFmtId="179" fontId="22" fillId="0" borderId="23" xfId="0" applyNumberFormat="1" applyFont="1" applyFill="1" applyBorder="1" applyAlignment="1">
      <alignment horizontal="right" vertical="center" wrapText="1"/>
    </xf>
    <xf numFmtId="179" fontId="19" fillId="33" borderId="23" xfId="0" applyNumberFormat="1" applyFont="1" applyFill="1" applyBorder="1" applyAlignment="1">
      <alignment horizontal="right" vertical="center" wrapText="1"/>
    </xf>
    <xf numFmtId="179" fontId="14" fillId="0" borderId="14" xfId="0" applyNumberFormat="1" applyFont="1" applyBorder="1" applyAlignment="1">
      <alignment horizontal="right" vertical="center" wrapText="1"/>
    </xf>
    <xf numFmtId="179" fontId="22" fillId="33" borderId="23" xfId="0" applyNumberFormat="1" applyFont="1" applyFill="1" applyBorder="1" applyAlignment="1">
      <alignment horizontal="right" vertical="center" wrapText="1"/>
    </xf>
    <xf numFmtId="179" fontId="19" fillId="34" borderId="23" xfId="0" applyNumberFormat="1" applyFont="1" applyFill="1" applyBorder="1" applyAlignment="1">
      <alignment horizontal="right" vertical="center" wrapText="1"/>
    </xf>
    <xf numFmtId="179" fontId="14" fillId="0" borderId="41" xfId="0" applyNumberFormat="1" applyFont="1" applyFill="1" applyBorder="1" applyAlignment="1">
      <alignment horizontal="right" vertical="center" wrapText="1"/>
    </xf>
    <xf numFmtId="179" fontId="14" fillId="0" borderId="42" xfId="0" applyNumberFormat="1" applyFont="1" applyFill="1" applyBorder="1" applyAlignment="1">
      <alignment horizontal="right" vertical="center" wrapText="1"/>
    </xf>
    <xf numFmtId="179" fontId="19" fillId="0" borderId="43" xfId="0" applyNumberFormat="1" applyFont="1" applyFill="1" applyBorder="1" applyAlignment="1">
      <alignment horizontal="right" vertical="center" wrapText="1"/>
    </xf>
    <xf numFmtId="179" fontId="14" fillId="0" borderId="44" xfId="0" applyNumberFormat="1" applyFont="1" applyFill="1" applyBorder="1" applyAlignment="1">
      <alignment horizontal="right" vertical="center" wrapText="1"/>
    </xf>
    <xf numFmtId="179" fontId="14" fillId="0" borderId="45" xfId="0" applyNumberFormat="1" applyFont="1" applyFill="1" applyBorder="1" applyAlignment="1">
      <alignment horizontal="right" vertical="center" wrapText="1"/>
    </xf>
    <xf numFmtId="179" fontId="14" fillId="0" borderId="46" xfId="0" applyNumberFormat="1" applyFont="1" applyFill="1" applyBorder="1" applyAlignment="1">
      <alignment horizontal="right" vertical="center" wrapText="1"/>
    </xf>
    <xf numFmtId="179" fontId="14" fillId="34" borderId="14" xfId="0" applyNumberFormat="1" applyFont="1" applyFill="1" applyBorder="1" applyAlignment="1">
      <alignment horizontal="right" vertical="center" wrapText="1"/>
    </xf>
    <xf numFmtId="179" fontId="14" fillId="0" borderId="14" xfId="0" applyNumberFormat="1" applyFont="1" applyFill="1" applyBorder="1" applyAlignment="1">
      <alignment horizontal="right" vertical="center" wrapText="1"/>
    </xf>
    <xf numFmtId="179" fontId="14" fillId="0" borderId="23" xfId="0" applyNumberFormat="1" applyFont="1" applyFill="1" applyBorder="1" applyAlignment="1">
      <alignment horizontal="right" vertical="center" wrapText="1"/>
    </xf>
    <xf numFmtId="179" fontId="14" fillId="33" borderId="28" xfId="0" applyNumberFormat="1" applyFont="1" applyFill="1" applyBorder="1" applyAlignment="1">
      <alignment horizontal="right" vertical="center" wrapText="1"/>
    </xf>
    <xf numFmtId="179" fontId="14" fillId="0" borderId="20" xfId="0" applyNumberFormat="1" applyFont="1" applyFill="1" applyBorder="1" applyAlignment="1">
      <alignment horizontal="right" vertical="center" wrapText="1"/>
    </xf>
    <xf numFmtId="179" fontId="23" fillId="0" borderId="47" xfId="0" applyNumberFormat="1" applyFont="1" applyFill="1" applyBorder="1" applyAlignment="1">
      <alignment horizontal="right" vertical="center" wrapText="1"/>
    </xf>
    <xf numFmtId="172" fontId="63" fillId="0" borderId="30" xfId="0" applyNumberFormat="1" applyFont="1" applyBorder="1" applyAlignment="1">
      <alignment/>
    </xf>
    <xf numFmtId="179" fontId="14" fillId="0" borderId="48" xfId="0" applyNumberFormat="1" applyFont="1" applyFill="1" applyBorder="1" applyAlignment="1">
      <alignment horizontal="right" vertical="center" wrapText="1"/>
    </xf>
    <xf numFmtId="179" fontId="14" fillId="0" borderId="49" xfId="0" applyNumberFormat="1" applyFont="1" applyFill="1" applyBorder="1" applyAlignment="1">
      <alignment horizontal="right" vertical="center" wrapText="1"/>
    </xf>
    <xf numFmtId="179" fontId="19" fillId="0" borderId="50" xfId="0" applyNumberFormat="1" applyFont="1" applyFill="1" applyBorder="1" applyAlignment="1">
      <alignment horizontal="right" vertical="center" wrapText="1"/>
    </xf>
    <xf numFmtId="179" fontId="14" fillId="0" borderId="15" xfId="0" applyNumberFormat="1" applyFont="1" applyFill="1" applyBorder="1" applyAlignment="1">
      <alignment horizontal="right" vertical="center" wrapText="1"/>
    </xf>
    <xf numFmtId="179" fontId="14" fillId="0" borderId="51" xfId="0" applyNumberFormat="1" applyFont="1" applyFill="1" applyBorder="1" applyAlignment="1">
      <alignment horizontal="right" vertical="center" wrapText="1"/>
    </xf>
    <xf numFmtId="179" fontId="14" fillId="0" borderId="31" xfId="0" applyNumberFormat="1" applyFont="1" applyFill="1" applyBorder="1" applyAlignment="1">
      <alignment horizontal="right" vertical="center" wrapText="1"/>
    </xf>
    <xf numFmtId="179" fontId="19" fillId="0" borderId="24" xfId="0" applyNumberFormat="1" applyFont="1" applyFill="1" applyBorder="1" applyAlignment="1">
      <alignment horizontal="right" vertical="center" wrapText="1"/>
    </xf>
    <xf numFmtId="179" fontId="14" fillId="0" borderId="29" xfId="0" applyNumberFormat="1" applyFont="1" applyFill="1" applyBorder="1" applyAlignment="1">
      <alignment horizontal="right" vertical="center" wrapText="1"/>
    </xf>
    <xf numFmtId="179" fontId="14" fillId="0" borderId="52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7" fillId="0" borderId="54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49" fontId="16" fillId="0" borderId="57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64" fillId="0" borderId="0" xfId="0" applyNumberFormat="1" applyFont="1" applyBorder="1" applyAlignment="1">
      <alignment horizontal="left" vertical="center"/>
    </xf>
    <xf numFmtId="4" fontId="64" fillId="0" borderId="0" xfId="0" applyNumberFormat="1" applyFont="1" applyBorder="1" applyAlignment="1">
      <alignment horizontal="right" vertic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49" fontId="67" fillId="0" borderId="0" xfId="0" applyNumberFormat="1" applyFont="1" applyBorder="1" applyAlignment="1">
      <alignment horizontal="left" vertical="center"/>
    </xf>
    <xf numFmtId="4" fontId="67" fillId="0" borderId="0" xfId="0" applyNumberFormat="1" applyFont="1" applyBorder="1" applyAlignment="1">
      <alignment horizontal="right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9" fontId="70" fillId="0" borderId="0" xfId="0" applyNumberFormat="1" applyFont="1" applyBorder="1" applyAlignment="1">
      <alignment horizontal="left" vertical="center"/>
    </xf>
    <xf numFmtId="4" fontId="70" fillId="0" borderId="0" xfId="0" applyNumberFormat="1" applyFont="1" applyBorder="1" applyAlignment="1">
      <alignment horizontal="right" vertical="center" wrapText="1"/>
    </xf>
    <xf numFmtId="4" fontId="70" fillId="0" borderId="0" xfId="0" applyNumberFormat="1" applyFont="1" applyBorder="1" applyAlignment="1">
      <alignment horizontal="right" vertical="center"/>
    </xf>
    <xf numFmtId="0" fontId="69" fillId="0" borderId="0" xfId="0" applyFont="1" applyBorder="1" applyAlignment="1">
      <alignment/>
    </xf>
    <xf numFmtId="49" fontId="71" fillId="0" borderId="0" xfId="0" applyNumberFormat="1" applyFont="1" applyBorder="1" applyAlignment="1">
      <alignment horizontal="left" vertical="center"/>
    </xf>
    <xf numFmtId="179" fontId="71" fillId="0" borderId="0" xfId="0" applyNumberFormat="1" applyFont="1" applyFill="1" applyBorder="1" applyAlignment="1">
      <alignment horizontal="right" vertical="center" wrapText="1"/>
    </xf>
    <xf numFmtId="179" fontId="67" fillId="0" borderId="0" xfId="0" applyNumberFormat="1" applyFont="1" applyBorder="1" applyAlignment="1">
      <alignment horizontal="right" vertical="center" wrapText="1"/>
    </xf>
    <xf numFmtId="172" fontId="67" fillId="0" borderId="0" xfId="0" applyNumberFormat="1" applyFont="1" applyBorder="1" applyAlignment="1">
      <alignment/>
    </xf>
    <xf numFmtId="0" fontId="0" fillId="0" borderId="58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5" xfId="0" applyFont="1" applyBorder="1" applyAlignment="1">
      <alignment vertical="center" wrapText="1"/>
    </xf>
    <xf numFmtId="179" fontId="14" fillId="0" borderId="53" xfId="0" applyNumberFormat="1" applyFont="1" applyFill="1" applyBorder="1" applyAlignment="1">
      <alignment horizontal="right" vertical="center" wrapText="1"/>
    </xf>
    <xf numFmtId="179" fontId="14" fillId="0" borderId="11" xfId="0" applyNumberFormat="1" applyFont="1" applyFill="1" applyBorder="1" applyAlignment="1">
      <alignment horizontal="right" vertical="center" wrapText="1"/>
    </xf>
    <xf numFmtId="179" fontId="14" fillId="0" borderId="60" xfId="0" applyNumberFormat="1" applyFont="1" applyFill="1" applyBorder="1" applyAlignment="1">
      <alignment horizontal="right" vertical="center" wrapText="1"/>
    </xf>
    <xf numFmtId="172" fontId="14" fillId="0" borderId="0" xfId="0" applyNumberFormat="1" applyFont="1" applyBorder="1" applyAlignment="1">
      <alignment horizontal="center"/>
    </xf>
    <xf numFmtId="172" fontId="14" fillId="0" borderId="22" xfId="0" applyNumberFormat="1" applyFont="1" applyBorder="1" applyAlignment="1">
      <alignment horizontal="center"/>
    </xf>
    <xf numFmtId="172" fontId="63" fillId="0" borderId="14" xfId="0" applyNumberFormat="1" applyFont="1" applyBorder="1" applyAlignment="1">
      <alignment/>
    </xf>
    <xf numFmtId="172" fontId="63" fillId="0" borderId="16" xfId="0" applyNumberFormat="1" applyFont="1" applyBorder="1" applyAlignment="1">
      <alignment/>
    </xf>
    <xf numFmtId="172" fontId="63" fillId="0" borderId="15" xfId="0" applyNumberFormat="1" applyFont="1" applyBorder="1" applyAlignment="1">
      <alignment/>
    </xf>
    <xf numFmtId="172" fontId="63" fillId="0" borderId="51" xfId="0" applyNumberFormat="1" applyFont="1" applyBorder="1" applyAlignment="1">
      <alignment/>
    </xf>
    <xf numFmtId="172" fontId="63" fillId="0" borderId="40" xfId="0" applyNumberFormat="1" applyFont="1" applyBorder="1" applyAlignment="1">
      <alignment/>
    </xf>
    <xf numFmtId="172" fontId="63" fillId="0" borderId="61" xfId="0" applyNumberFormat="1" applyFont="1" applyBorder="1" applyAlignment="1">
      <alignment/>
    </xf>
    <xf numFmtId="172" fontId="72" fillId="0" borderId="24" xfId="0" applyNumberFormat="1" applyFont="1" applyBorder="1" applyAlignment="1">
      <alignment/>
    </xf>
    <xf numFmtId="172" fontId="72" fillId="0" borderId="23" xfId="0" applyNumberFormat="1" applyFont="1" applyBorder="1" applyAlignment="1">
      <alignment/>
    </xf>
    <xf numFmtId="172" fontId="72" fillId="0" borderId="25" xfId="0" applyNumberFormat="1" applyFont="1" applyBorder="1" applyAlignment="1">
      <alignment/>
    </xf>
    <xf numFmtId="172" fontId="63" fillId="0" borderId="29" xfId="0" applyNumberFormat="1" applyFont="1" applyBorder="1" applyAlignment="1">
      <alignment/>
    </xf>
    <xf numFmtId="172" fontId="63" fillId="0" borderId="28" xfId="0" applyNumberFormat="1" applyFont="1" applyBorder="1" applyAlignment="1">
      <alignment/>
    </xf>
    <xf numFmtId="172" fontId="63" fillId="0" borderId="52" xfId="0" applyNumberFormat="1" applyFont="1" applyBorder="1" applyAlignment="1">
      <alignment/>
    </xf>
    <xf numFmtId="172" fontId="63" fillId="0" borderId="3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4">
      <selection activeCell="R26" sqref="R26"/>
    </sheetView>
  </sheetViews>
  <sheetFormatPr defaultColWidth="8.875" defaultRowHeight="12.75"/>
  <cols>
    <col min="1" max="1" width="45.75390625" style="5" customWidth="1"/>
    <col min="2" max="2" width="13.625" style="5" customWidth="1"/>
    <col min="3" max="3" width="13.125" style="5" customWidth="1"/>
    <col min="4" max="4" width="12.875" style="5" customWidth="1"/>
    <col min="5" max="5" width="13.25390625" style="5" customWidth="1"/>
    <col min="6" max="6" width="13.125" style="5" customWidth="1"/>
    <col min="7" max="7" width="11.375" style="5" customWidth="1"/>
    <col min="8" max="8" width="12.25390625" style="5" customWidth="1"/>
    <col min="9" max="9" width="8.25390625" style="5" customWidth="1"/>
    <col min="10" max="10" width="8.625" style="5" customWidth="1"/>
    <col min="11" max="11" width="9.00390625" style="5" customWidth="1"/>
    <col min="12" max="12" width="10.375" style="5" customWidth="1"/>
    <col min="13" max="13" width="9.25390625" style="5" customWidth="1"/>
    <col min="14" max="16384" width="8.875" style="5" customWidth="1"/>
  </cols>
  <sheetData>
    <row r="1" spans="1:14" s="1" customFormat="1" ht="18">
      <c r="A1" s="15" t="s">
        <v>41</v>
      </c>
      <c r="B1" s="114"/>
      <c r="C1" s="114"/>
      <c r="D1" s="114"/>
      <c r="E1" s="114"/>
      <c r="F1" s="114"/>
      <c r="G1" s="114"/>
      <c r="H1" s="114"/>
      <c r="I1" s="115"/>
      <c r="J1" s="116"/>
      <c r="K1" s="68" t="s">
        <v>32</v>
      </c>
      <c r="L1" s="16"/>
      <c r="M1" s="116"/>
      <c r="N1" s="16"/>
    </row>
    <row r="2" spans="1:14" s="1" customFormat="1" ht="12" customHeight="1">
      <c r="A2" s="113"/>
      <c r="B2" s="114"/>
      <c r="C2" s="114"/>
      <c r="D2" s="114"/>
      <c r="E2" s="114"/>
      <c r="F2" s="114"/>
      <c r="G2" s="114"/>
      <c r="H2" s="114"/>
      <c r="I2" s="115"/>
      <c r="J2" s="116"/>
      <c r="K2" s="69" t="s">
        <v>33</v>
      </c>
      <c r="L2" s="16"/>
      <c r="M2" s="116"/>
      <c r="N2" s="16"/>
    </row>
    <row r="3" spans="1:14" ht="12.75">
      <c r="A3" s="117"/>
      <c r="B3" s="118"/>
      <c r="C3" s="118"/>
      <c r="D3" s="118"/>
      <c r="E3" s="118"/>
      <c r="F3" s="118"/>
      <c r="G3" s="118"/>
      <c r="H3" s="118"/>
      <c r="I3" s="119"/>
      <c r="J3" s="120"/>
      <c r="K3" s="120"/>
      <c r="L3" s="120"/>
      <c r="M3" s="120"/>
      <c r="N3" s="17"/>
    </row>
    <row r="4" spans="1:14" ht="14.25" customHeight="1" thickBot="1">
      <c r="A4" s="121"/>
      <c r="B4" s="120"/>
      <c r="C4" s="122"/>
      <c r="D4" s="122"/>
      <c r="E4" s="120"/>
      <c r="F4" s="19" t="s">
        <v>24</v>
      </c>
      <c r="G4" s="123"/>
      <c r="H4" s="123"/>
      <c r="I4" s="124"/>
      <c r="J4" s="120"/>
      <c r="K4" s="124"/>
      <c r="L4" s="120"/>
      <c r="M4" s="120"/>
      <c r="N4" s="18"/>
    </row>
    <row r="5" spans="1:14" ht="21.75" customHeight="1" thickBot="1">
      <c r="A5" s="108" t="s">
        <v>0</v>
      </c>
      <c r="B5" s="110" t="s">
        <v>42</v>
      </c>
      <c r="C5" s="110" t="s">
        <v>39</v>
      </c>
      <c r="D5" s="109" t="s">
        <v>44</v>
      </c>
      <c r="E5" s="110" t="s">
        <v>45</v>
      </c>
      <c r="F5" s="111" t="s">
        <v>46</v>
      </c>
      <c r="G5" s="112" t="s">
        <v>40</v>
      </c>
      <c r="H5" s="133"/>
      <c r="I5" s="107" t="s">
        <v>17</v>
      </c>
      <c r="J5" s="134"/>
      <c r="K5" s="135"/>
      <c r="L5" s="105" t="s">
        <v>52</v>
      </c>
      <c r="M5" s="106"/>
      <c r="N5" s="20"/>
    </row>
    <row r="6" spans="1:14" ht="41.25" customHeight="1">
      <c r="A6" s="130"/>
      <c r="B6" s="132"/>
      <c r="C6" s="131"/>
      <c r="D6" s="136"/>
      <c r="E6" s="131"/>
      <c r="F6" s="129"/>
      <c r="G6" s="103" t="s">
        <v>47</v>
      </c>
      <c r="H6" s="104" t="s">
        <v>48</v>
      </c>
      <c r="I6" s="21" t="s">
        <v>49</v>
      </c>
      <c r="J6" s="22" t="s">
        <v>50</v>
      </c>
      <c r="K6" s="23" t="s">
        <v>51</v>
      </c>
      <c r="L6" s="70" t="s">
        <v>34</v>
      </c>
      <c r="M6" s="71" t="s">
        <v>35</v>
      </c>
      <c r="N6" s="24"/>
    </row>
    <row r="7" spans="1:14" ht="12.75">
      <c r="A7" s="25" t="s">
        <v>1</v>
      </c>
      <c r="B7" s="27">
        <v>203387.5</v>
      </c>
      <c r="C7" s="27">
        <v>38363.5</v>
      </c>
      <c r="D7" s="81">
        <v>196979.8</v>
      </c>
      <c r="E7" s="27">
        <v>39376</v>
      </c>
      <c r="F7" s="95">
        <v>43805.2</v>
      </c>
      <c r="G7" s="97">
        <f>F7-E7</f>
        <v>4429.199999999997</v>
      </c>
      <c r="H7" s="33">
        <f>F7-C7</f>
        <v>5441.699999999997</v>
      </c>
      <c r="I7" s="28">
        <f>F7/D7*100</f>
        <v>22.238422416917878</v>
      </c>
      <c r="J7" s="29">
        <f>F7/E7*100</f>
        <v>111.24847622917513</v>
      </c>
      <c r="K7" s="30">
        <f>F7/C7*100</f>
        <v>114.18457648546143</v>
      </c>
      <c r="L7" s="31">
        <f aca="true" t="shared" si="0" ref="L7:L26">F7/$F$26*100</f>
        <v>53.85615965103384</v>
      </c>
      <c r="M7" s="31">
        <f aca="true" t="shared" si="1" ref="M7:M37">F7/$F$39*100</f>
        <v>15.2269784466502</v>
      </c>
      <c r="N7" s="17"/>
    </row>
    <row r="8" spans="1:14" ht="25.5">
      <c r="A8" s="67" t="s">
        <v>30</v>
      </c>
      <c r="B8" s="27">
        <v>46197.3</v>
      </c>
      <c r="C8" s="74">
        <v>11402.8</v>
      </c>
      <c r="D8" s="81">
        <v>45244</v>
      </c>
      <c r="E8" s="27">
        <v>10900</v>
      </c>
      <c r="F8" s="26">
        <v>9191</v>
      </c>
      <c r="G8" s="98">
        <f aca="true" t="shared" si="2" ref="G8:G39">F8-E8</f>
        <v>-1709</v>
      </c>
      <c r="H8" s="26">
        <f aca="true" t="shared" si="3" ref="H8:H39">F8-C8</f>
        <v>-2211.7999999999993</v>
      </c>
      <c r="I8" s="28">
        <f>F8/D8*100</f>
        <v>20.31429581823004</v>
      </c>
      <c r="J8" s="29">
        <f>F8/E8*100</f>
        <v>84.3211009174312</v>
      </c>
      <c r="K8" s="30">
        <f>F8/C8*100</f>
        <v>80.60300978706985</v>
      </c>
      <c r="L8" s="31">
        <f t="shared" si="0"/>
        <v>11.299844843823385</v>
      </c>
      <c r="M8" s="31">
        <f t="shared" si="1"/>
        <v>3.194852640854556</v>
      </c>
      <c r="N8" s="17"/>
    </row>
    <row r="9" spans="1:14" ht="12.75">
      <c r="A9" s="32" t="s">
        <v>2</v>
      </c>
      <c r="B9" s="27">
        <v>18794.6</v>
      </c>
      <c r="C9" s="27">
        <v>4783.4</v>
      </c>
      <c r="D9" s="81">
        <v>19806</v>
      </c>
      <c r="E9" s="27">
        <v>4900</v>
      </c>
      <c r="F9" s="33">
        <v>4191.6</v>
      </c>
      <c r="G9" s="97">
        <f t="shared" si="2"/>
        <v>-708.3999999999996</v>
      </c>
      <c r="H9" s="33">
        <f t="shared" si="3"/>
        <v>-591.7999999999993</v>
      </c>
      <c r="I9" s="28">
        <f aca="true" t="shared" si="4" ref="I9:I39">F9/D9*100</f>
        <v>21.163283853377767</v>
      </c>
      <c r="J9" s="29">
        <f aca="true" t="shared" si="5" ref="J9:J39">F9/E9*100</f>
        <v>85.54285714285716</v>
      </c>
      <c r="K9" s="30">
        <f aca="true" t="shared" si="6" ref="K9:K39">F9/C9*100</f>
        <v>87.6280469958607</v>
      </c>
      <c r="L9" s="31">
        <f t="shared" si="0"/>
        <v>5.153348889932554</v>
      </c>
      <c r="M9" s="31">
        <f t="shared" si="1"/>
        <v>1.4570279979769296</v>
      </c>
      <c r="N9" s="17"/>
    </row>
    <row r="10" spans="1:14" ht="13.5" customHeight="1">
      <c r="A10" s="32" t="s">
        <v>3</v>
      </c>
      <c r="B10" s="27">
        <v>117</v>
      </c>
      <c r="C10" s="27">
        <v>34.7</v>
      </c>
      <c r="D10" s="81">
        <v>113.5</v>
      </c>
      <c r="E10" s="27">
        <v>33.4</v>
      </c>
      <c r="F10" s="33">
        <v>33.3</v>
      </c>
      <c r="G10" s="97">
        <f t="shared" si="2"/>
        <v>-0.10000000000000142</v>
      </c>
      <c r="H10" s="33">
        <f t="shared" si="3"/>
        <v>-1.4000000000000057</v>
      </c>
      <c r="I10" s="28">
        <f t="shared" si="4"/>
        <v>29.33920704845815</v>
      </c>
      <c r="J10" s="29">
        <f t="shared" si="5"/>
        <v>99.7005988023952</v>
      </c>
      <c r="K10" s="30">
        <f t="shared" si="6"/>
        <v>95.96541786743515</v>
      </c>
      <c r="L10" s="31">
        <f t="shared" si="0"/>
        <v>0.040940575922023575</v>
      </c>
      <c r="M10" s="31">
        <f t="shared" si="1"/>
        <v>0.011575301157703919</v>
      </c>
      <c r="N10" s="17"/>
    </row>
    <row r="11" spans="1:14" ht="23.25" customHeight="1">
      <c r="A11" s="64" t="s">
        <v>31</v>
      </c>
      <c r="B11" s="27">
        <v>1529.2</v>
      </c>
      <c r="C11" s="27">
        <v>473.6</v>
      </c>
      <c r="D11" s="81">
        <v>1200</v>
      </c>
      <c r="E11" s="27">
        <v>400</v>
      </c>
      <c r="F11" s="33">
        <v>490.4</v>
      </c>
      <c r="G11" s="97">
        <f t="shared" si="2"/>
        <v>90.39999999999998</v>
      </c>
      <c r="H11" s="33">
        <f t="shared" si="3"/>
        <v>16.799999999999955</v>
      </c>
      <c r="I11" s="28">
        <f t="shared" si="4"/>
        <v>40.86666666666666</v>
      </c>
      <c r="J11" s="29">
        <f t="shared" si="5"/>
        <v>122.6</v>
      </c>
      <c r="K11" s="30">
        <f t="shared" si="6"/>
        <v>103.54729729729728</v>
      </c>
      <c r="L11" s="31">
        <f t="shared" si="0"/>
        <v>0.6029206736384493</v>
      </c>
      <c r="M11" s="31">
        <f t="shared" si="1"/>
        <v>0.17046629692906912</v>
      </c>
      <c r="N11" s="17"/>
    </row>
    <row r="12" spans="1:14" ht="12.75" customHeight="1">
      <c r="A12" s="32" t="s">
        <v>4</v>
      </c>
      <c r="B12" s="27">
        <v>4926.8</v>
      </c>
      <c r="C12" s="27">
        <v>1077.2</v>
      </c>
      <c r="D12" s="81">
        <v>4788.4</v>
      </c>
      <c r="E12" s="27">
        <v>1180</v>
      </c>
      <c r="F12" s="33">
        <v>740.6</v>
      </c>
      <c r="G12" s="97">
        <f t="shared" si="2"/>
        <v>-439.4</v>
      </c>
      <c r="H12" s="33">
        <f t="shared" si="3"/>
        <v>-336.6</v>
      </c>
      <c r="I12" s="28">
        <f t="shared" si="4"/>
        <v>15.466544148358535</v>
      </c>
      <c r="J12" s="29">
        <f t="shared" si="5"/>
        <v>62.76271186440678</v>
      </c>
      <c r="K12" s="30">
        <f t="shared" si="6"/>
        <v>68.75232083178611</v>
      </c>
      <c r="L12" s="31">
        <f t="shared" si="0"/>
        <v>0.9105282440795994</v>
      </c>
      <c r="M12" s="31">
        <f t="shared" si="1"/>
        <v>0.2574374786004662</v>
      </c>
      <c r="N12" s="17"/>
    </row>
    <row r="13" spans="1:14" ht="12.75" customHeight="1" hidden="1">
      <c r="A13" s="32" t="s">
        <v>23</v>
      </c>
      <c r="B13" s="27">
        <v>0</v>
      </c>
      <c r="C13" s="27">
        <v>0</v>
      </c>
      <c r="D13" s="81">
        <v>0</v>
      </c>
      <c r="E13" s="27">
        <v>0</v>
      </c>
      <c r="F13" s="33">
        <v>0</v>
      </c>
      <c r="G13" s="97">
        <f t="shared" si="2"/>
        <v>0</v>
      </c>
      <c r="H13" s="33">
        <f t="shared" si="3"/>
        <v>0</v>
      </c>
      <c r="I13" s="28" t="e">
        <f t="shared" si="4"/>
        <v>#DIV/0!</v>
      </c>
      <c r="J13" s="29" t="e">
        <f t="shared" si="5"/>
        <v>#DIV/0!</v>
      </c>
      <c r="K13" s="30" t="e">
        <f t="shared" si="6"/>
        <v>#DIV/0!</v>
      </c>
      <c r="L13" s="31">
        <f t="shared" si="0"/>
        <v>0</v>
      </c>
      <c r="M13" s="31">
        <f t="shared" si="1"/>
        <v>0</v>
      </c>
      <c r="N13" s="17"/>
    </row>
    <row r="14" spans="1:14" ht="11.25" customHeight="1" hidden="1">
      <c r="A14" s="32" t="s">
        <v>15</v>
      </c>
      <c r="B14" s="27">
        <v>0</v>
      </c>
      <c r="C14" s="27">
        <v>0</v>
      </c>
      <c r="D14" s="81">
        <v>0</v>
      </c>
      <c r="E14" s="27">
        <v>0</v>
      </c>
      <c r="F14" s="33">
        <v>0</v>
      </c>
      <c r="G14" s="97">
        <f t="shared" si="2"/>
        <v>0</v>
      </c>
      <c r="H14" s="33">
        <f t="shared" si="3"/>
        <v>0</v>
      </c>
      <c r="I14" s="28" t="e">
        <f t="shared" si="4"/>
        <v>#DIV/0!</v>
      </c>
      <c r="J14" s="29" t="e">
        <f t="shared" si="5"/>
        <v>#DIV/0!</v>
      </c>
      <c r="K14" s="30" t="e">
        <f t="shared" si="6"/>
        <v>#DIV/0!</v>
      </c>
      <c r="L14" s="31">
        <f t="shared" si="0"/>
        <v>0</v>
      </c>
      <c r="M14" s="31">
        <f t="shared" si="1"/>
        <v>0</v>
      </c>
      <c r="N14" s="17"/>
    </row>
    <row r="15" spans="1:14" ht="14.25" customHeight="1">
      <c r="A15" s="32" t="s">
        <v>13</v>
      </c>
      <c r="B15" s="27">
        <v>32552.9</v>
      </c>
      <c r="C15" s="27">
        <v>5955.1</v>
      </c>
      <c r="D15" s="81">
        <v>30861.8</v>
      </c>
      <c r="E15" s="27">
        <v>6679</v>
      </c>
      <c r="F15" s="33">
        <v>8855</v>
      </c>
      <c r="G15" s="97">
        <f t="shared" si="2"/>
        <v>2176</v>
      </c>
      <c r="H15" s="33">
        <f t="shared" si="3"/>
        <v>2899.8999999999996</v>
      </c>
      <c r="I15" s="28">
        <f t="shared" si="4"/>
        <v>28.692428827871353</v>
      </c>
      <c r="J15" s="29">
        <f t="shared" si="5"/>
        <v>132.5797275041174</v>
      </c>
      <c r="K15" s="30">
        <f t="shared" si="6"/>
        <v>148.696075632651</v>
      </c>
      <c r="L15" s="31">
        <f t="shared" si="0"/>
        <v>10.886750744429992</v>
      </c>
      <c r="M15" s="31">
        <f t="shared" si="1"/>
        <v>3.0780568093533995</v>
      </c>
      <c r="N15" s="17"/>
    </row>
    <row r="16" spans="1:14" ht="13.5" customHeight="1">
      <c r="A16" s="32" t="s">
        <v>21</v>
      </c>
      <c r="B16" s="27">
        <v>10566.9</v>
      </c>
      <c r="C16" s="27">
        <v>1498.1</v>
      </c>
      <c r="D16" s="81">
        <v>10967.8</v>
      </c>
      <c r="E16" s="27">
        <v>2741</v>
      </c>
      <c r="F16" s="33">
        <v>2023</v>
      </c>
      <c r="G16" s="97">
        <f t="shared" si="2"/>
        <v>-718</v>
      </c>
      <c r="H16" s="33">
        <f t="shared" si="3"/>
        <v>524.9000000000001</v>
      </c>
      <c r="I16" s="28">
        <f t="shared" si="4"/>
        <v>18.44490235051697</v>
      </c>
      <c r="J16" s="29">
        <f t="shared" si="5"/>
        <v>73.80518059102518</v>
      </c>
      <c r="K16" s="30">
        <f t="shared" si="6"/>
        <v>135.0377144382885</v>
      </c>
      <c r="L16" s="31">
        <f t="shared" si="0"/>
        <v>2.4871707234310416</v>
      </c>
      <c r="M16" s="31">
        <f t="shared" si="1"/>
        <v>0.7032082354965474</v>
      </c>
      <c r="N16" s="17"/>
    </row>
    <row r="17" spans="1:14" ht="13.5" customHeight="1">
      <c r="A17" s="32" t="s">
        <v>26</v>
      </c>
      <c r="B17" s="27">
        <v>65.5</v>
      </c>
      <c r="C17" s="27">
        <v>0</v>
      </c>
      <c r="D17" s="81">
        <v>50</v>
      </c>
      <c r="E17" s="27">
        <v>0</v>
      </c>
      <c r="F17" s="33">
        <v>0</v>
      </c>
      <c r="G17" s="97">
        <f t="shared" si="2"/>
        <v>0</v>
      </c>
      <c r="H17" s="33">
        <f t="shared" si="3"/>
        <v>0</v>
      </c>
      <c r="I17" s="28">
        <f t="shared" si="4"/>
        <v>0</v>
      </c>
      <c r="J17" s="142" t="e">
        <f t="shared" si="5"/>
        <v>#DIV/0!</v>
      </c>
      <c r="K17" s="143" t="e">
        <f t="shared" si="6"/>
        <v>#DIV/0!</v>
      </c>
      <c r="L17" s="31">
        <f t="shared" si="0"/>
        <v>0</v>
      </c>
      <c r="M17" s="31">
        <f t="shared" si="1"/>
        <v>0</v>
      </c>
      <c r="N17" s="17"/>
    </row>
    <row r="18" spans="1:14" ht="13.5" customHeight="1">
      <c r="A18" s="32" t="s">
        <v>36</v>
      </c>
      <c r="B18" s="27">
        <v>13.4</v>
      </c>
      <c r="C18" s="27">
        <v>0</v>
      </c>
      <c r="D18" s="81">
        <v>12.3</v>
      </c>
      <c r="E18" s="27">
        <v>3</v>
      </c>
      <c r="F18" s="33">
        <v>7.1</v>
      </c>
      <c r="G18" s="97">
        <f t="shared" si="2"/>
        <v>4.1</v>
      </c>
      <c r="H18" s="33">
        <f t="shared" si="3"/>
        <v>7.1</v>
      </c>
      <c r="I18" s="28">
        <f t="shared" si="4"/>
        <v>57.72357723577235</v>
      </c>
      <c r="J18" s="29">
        <f t="shared" si="5"/>
        <v>236.66666666666666</v>
      </c>
      <c r="K18" s="143" t="e">
        <f t="shared" si="6"/>
        <v>#DIV/0!</v>
      </c>
      <c r="L18" s="31">
        <f t="shared" si="0"/>
        <v>0.008729071743134155</v>
      </c>
      <c r="M18" s="31">
        <f t="shared" si="1"/>
        <v>0.0024680071537446792</v>
      </c>
      <c r="N18" s="17"/>
    </row>
    <row r="19" spans="1:14" ht="14.25" customHeight="1">
      <c r="A19" s="32" t="s">
        <v>5</v>
      </c>
      <c r="B19" s="27">
        <v>1966.7</v>
      </c>
      <c r="C19" s="27">
        <v>591.7</v>
      </c>
      <c r="D19" s="81">
        <v>1905.1</v>
      </c>
      <c r="E19" s="27">
        <v>636.5</v>
      </c>
      <c r="F19" s="33">
        <v>1051.5</v>
      </c>
      <c r="G19" s="97">
        <f t="shared" si="2"/>
        <v>415</v>
      </c>
      <c r="H19" s="33">
        <f t="shared" si="3"/>
        <v>459.79999999999995</v>
      </c>
      <c r="I19" s="28">
        <f t="shared" si="4"/>
        <v>55.19395307332948</v>
      </c>
      <c r="J19" s="29">
        <f t="shared" si="5"/>
        <v>165.20031421838178</v>
      </c>
      <c r="K19" s="30">
        <f t="shared" si="6"/>
        <v>177.70829812404935</v>
      </c>
      <c r="L19" s="31">
        <f t="shared" si="0"/>
        <v>1.2927632306909247</v>
      </c>
      <c r="M19" s="31">
        <f t="shared" si="1"/>
        <v>0.3655083834031733</v>
      </c>
      <c r="N19" s="17"/>
    </row>
    <row r="20" spans="1:14" ht="24" customHeight="1">
      <c r="A20" s="64" t="s">
        <v>28</v>
      </c>
      <c r="B20" s="27">
        <v>32960</v>
      </c>
      <c r="C20" s="27">
        <v>6892.2</v>
      </c>
      <c r="D20" s="81">
        <v>36615.1</v>
      </c>
      <c r="E20" s="27">
        <v>9267.1</v>
      </c>
      <c r="F20" s="33">
        <v>9133.9</v>
      </c>
      <c r="G20" s="97">
        <f t="shared" si="2"/>
        <v>-133.20000000000073</v>
      </c>
      <c r="H20" s="33">
        <f t="shared" si="3"/>
        <v>2241.7</v>
      </c>
      <c r="I20" s="28">
        <f t="shared" si="4"/>
        <v>24.945719115883886</v>
      </c>
      <c r="J20" s="29">
        <f t="shared" si="5"/>
        <v>98.5626571419322</v>
      </c>
      <c r="K20" s="30">
        <f t="shared" si="6"/>
        <v>132.52517338440555</v>
      </c>
      <c r="L20" s="31">
        <f t="shared" si="0"/>
        <v>11.229643435860995</v>
      </c>
      <c r="M20" s="31">
        <f t="shared" si="1"/>
        <v>3.1750043016321867</v>
      </c>
      <c r="N20" s="17"/>
    </row>
    <row r="21" spans="1:14" ht="14.25" customHeight="1">
      <c r="A21" s="32" t="s">
        <v>12</v>
      </c>
      <c r="B21" s="87">
        <v>729.8</v>
      </c>
      <c r="C21" s="27">
        <v>167.3</v>
      </c>
      <c r="D21" s="81">
        <v>474.9</v>
      </c>
      <c r="E21" s="27">
        <v>118.7</v>
      </c>
      <c r="F21" s="33">
        <v>254.2</v>
      </c>
      <c r="G21" s="97">
        <f t="shared" si="2"/>
        <v>135.5</v>
      </c>
      <c r="H21" s="33">
        <f t="shared" si="3"/>
        <v>86.89999999999998</v>
      </c>
      <c r="I21" s="28">
        <f t="shared" si="4"/>
        <v>53.52705832806907</v>
      </c>
      <c r="J21" s="29">
        <f t="shared" si="5"/>
        <v>214.15332771693346</v>
      </c>
      <c r="K21" s="30">
        <f t="shared" si="6"/>
        <v>151.94261805140465</v>
      </c>
      <c r="L21" s="31">
        <f t="shared" si="0"/>
        <v>0.31252535733869047</v>
      </c>
      <c r="M21" s="31">
        <f t="shared" si="1"/>
        <v>0.08836160823688696</v>
      </c>
      <c r="N21" s="17"/>
    </row>
    <row r="22" spans="1:14" ht="14.25" customHeight="1">
      <c r="A22" s="32" t="s">
        <v>19</v>
      </c>
      <c r="B22" s="27">
        <v>3675.7</v>
      </c>
      <c r="C22" s="27">
        <v>579</v>
      </c>
      <c r="D22" s="81">
        <v>2019.5</v>
      </c>
      <c r="E22" s="27">
        <v>110.9</v>
      </c>
      <c r="F22" s="33">
        <v>69.4</v>
      </c>
      <c r="G22" s="97">
        <f t="shared" si="2"/>
        <v>-41.5</v>
      </c>
      <c r="H22" s="33">
        <f t="shared" si="3"/>
        <v>-509.6</v>
      </c>
      <c r="I22" s="28">
        <f t="shared" si="4"/>
        <v>3.436494181728151</v>
      </c>
      <c r="J22" s="29">
        <f t="shared" si="5"/>
        <v>62.57889990982868</v>
      </c>
      <c r="K22" s="30">
        <f t="shared" si="6"/>
        <v>11.986183074265977</v>
      </c>
      <c r="L22" s="31">
        <f t="shared" si="0"/>
        <v>0.08532360267232542</v>
      </c>
      <c r="M22" s="31">
        <f t="shared" si="1"/>
        <v>0.02412390091125081</v>
      </c>
      <c r="N22" s="17"/>
    </row>
    <row r="23" spans="1:14" ht="12.75" customHeight="1">
      <c r="A23" s="32" t="s">
        <v>8</v>
      </c>
      <c r="B23" s="27">
        <v>4843.5</v>
      </c>
      <c r="C23" s="27">
        <v>850.3</v>
      </c>
      <c r="D23" s="81">
        <v>4420.5</v>
      </c>
      <c r="E23" s="27">
        <v>907.6</v>
      </c>
      <c r="F23" s="33">
        <v>1078.3</v>
      </c>
      <c r="G23" s="97">
        <f t="shared" si="2"/>
        <v>170.69999999999993</v>
      </c>
      <c r="H23" s="33">
        <f t="shared" si="3"/>
        <v>228</v>
      </c>
      <c r="I23" s="28">
        <f t="shared" si="4"/>
        <v>24.393168193643252</v>
      </c>
      <c r="J23" s="29">
        <f t="shared" si="5"/>
        <v>118.80784486557954</v>
      </c>
      <c r="K23" s="30">
        <f t="shared" si="6"/>
        <v>126.81406562389745</v>
      </c>
      <c r="L23" s="31">
        <f t="shared" si="0"/>
        <v>1.325712402904445</v>
      </c>
      <c r="M23" s="31">
        <f t="shared" si="1"/>
        <v>0.374824241391956</v>
      </c>
      <c r="N23" s="17"/>
    </row>
    <row r="24" spans="1:14" ht="12.75" customHeight="1">
      <c r="A24" s="34" t="s">
        <v>9</v>
      </c>
      <c r="B24" s="27">
        <v>0</v>
      </c>
      <c r="C24" s="36">
        <v>0.4</v>
      </c>
      <c r="D24" s="82">
        <v>0</v>
      </c>
      <c r="E24" s="36">
        <v>0</v>
      </c>
      <c r="F24" s="35">
        <v>8.4</v>
      </c>
      <c r="G24" s="99">
        <f t="shared" si="2"/>
        <v>8.4</v>
      </c>
      <c r="H24" s="35">
        <f t="shared" si="3"/>
        <v>8</v>
      </c>
      <c r="I24" s="144" t="e">
        <f t="shared" si="4"/>
        <v>#DIV/0!</v>
      </c>
      <c r="J24" s="142" t="e">
        <f t="shared" si="5"/>
        <v>#DIV/0!</v>
      </c>
      <c r="K24" s="30">
        <f t="shared" si="6"/>
        <v>2100</v>
      </c>
      <c r="L24" s="31">
        <f t="shared" si="0"/>
        <v>0.010327352484834776</v>
      </c>
      <c r="M24" s="31">
        <f t="shared" si="1"/>
        <v>0.0029198957875289167</v>
      </c>
      <c r="N24" s="17"/>
    </row>
    <row r="25" spans="1:14" ht="15" customHeight="1" thickBot="1">
      <c r="A25" s="34" t="s">
        <v>16</v>
      </c>
      <c r="B25" s="36">
        <v>960.2</v>
      </c>
      <c r="C25" s="36">
        <v>3913.9</v>
      </c>
      <c r="D25" s="82">
        <v>89.3</v>
      </c>
      <c r="E25" s="36">
        <v>0</v>
      </c>
      <c r="F25" s="35">
        <v>404.5</v>
      </c>
      <c r="G25" s="99">
        <f t="shared" si="2"/>
        <v>404.5</v>
      </c>
      <c r="H25" s="35">
        <f t="shared" si="3"/>
        <v>-3509.4</v>
      </c>
      <c r="I25" s="28">
        <f t="shared" si="4"/>
        <v>452.9675251959687</v>
      </c>
      <c r="J25" s="142" t="e">
        <f t="shared" si="5"/>
        <v>#DIV/0!</v>
      </c>
      <c r="K25" s="30">
        <f t="shared" si="6"/>
        <v>10.334960014307978</v>
      </c>
      <c r="L25" s="31">
        <f t="shared" si="0"/>
        <v>0.4973112000137698</v>
      </c>
      <c r="M25" s="31">
        <f t="shared" si="1"/>
        <v>0.14060688643517222</v>
      </c>
      <c r="N25" s="17"/>
    </row>
    <row r="26" spans="1:14" ht="17.25" customHeight="1" thickBot="1">
      <c r="A26" s="37" t="s">
        <v>22</v>
      </c>
      <c r="B26" s="80">
        <f>SUM(B7:B25)</f>
        <v>363287.00000000006</v>
      </c>
      <c r="C26" s="39">
        <f>SUM(C7:C25)</f>
        <v>76583.19999999998</v>
      </c>
      <c r="D26" s="83">
        <f>SUM(D7:D25)</f>
        <v>355547.99999999994</v>
      </c>
      <c r="E26" s="39">
        <f>SUM(E7:E25)</f>
        <v>77253.2</v>
      </c>
      <c r="F26" s="38">
        <f>SUM(F7:F25)</f>
        <v>81337.4</v>
      </c>
      <c r="G26" s="100">
        <f t="shared" si="2"/>
        <v>4084.199999999997</v>
      </c>
      <c r="H26" s="38">
        <f t="shared" si="3"/>
        <v>4754.200000000012</v>
      </c>
      <c r="I26" s="40">
        <f t="shared" si="4"/>
        <v>22.876629878384918</v>
      </c>
      <c r="J26" s="41">
        <f t="shared" si="5"/>
        <v>105.28677129232187</v>
      </c>
      <c r="K26" s="42">
        <f t="shared" si="6"/>
        <v>106.20788893647695</v>
      </c>
      <c r="L26" s="43">
        <f t="shared" si="0"/>
        <v>100</v>
      </c>
      <c r="M26" s="44">
        <f t="shared" si="1"/>
        <v>28.27342043197077</v>
      </c>
      <c r="N26" s="45"/>
    </row>
    <row r="27" spans="1:14" ht="13.5" thickBot="1">
      <c r="A27" s="72" t="s">
        <v>37</v>
      </c>
      <c r="B27" s="89">
        <v>-150.3</v>
      </c>
      <c r="C27" s="74">
        <v>0</v>
      </c>
      <c r="D27" s="84">
        <v>0</v>
      </c>
      <c r="E27" s="74">
        <v>0</v>
      </c>
      <c r="F27" s="26">
        <v>0</v>
      </c>
      <c r="G27" s="98">
        <f t="shared" si="2"/>
        <v>0</v>
      </c>
      <c r="H27" s="26">
        <f t="shared" si="3"/>
        <v>0</v>
      </c>
      <c r="I27" s="145" t="e">
        <f>F27/D27*100</f>
        <v>#DIV/0!</v>
      </c>
      <c r="J27" s="146" t="e">
        <f>F27/E27*100</f>
        <v>#DIV/0!</v>
      </c>
      <c r="K27" s="147" t="e">
        <f>F27/C27*100</f>
        <v>#DIV/0!</v>
      </c>
      <c r="L27" s="52"/>
      <c r="M27" s="140">
        <f>F27/$F$39*100</f>
        <v>0</v>
      </c>
      <c r="N27" s="17"/>
    </row>
    <row r="28" spans="1:14" s="6" customFormat="1" ht="14.25" thickBot="1">
      <c r="A28" s="73" t="s">
        <v>38</v>
      </c>
      <c r="B28" s="76">
        <f>SUM(B27)</f>
        <v>-150.3</v>
      </c>
      <c r="C28" s="39">
        <f>SUM(C27)</f>
        <v>0</v>
      </c>
      <c r="D28" s="83">
        <f>SUM(D27)</f>
        <v>0</v>
      </c>
      <c r="E28" s="39">
        <f>SUM(E27)</f>
        <v>0</v>
      </c>
      <c r="F28" s="96">
        <f>SUM(F27)</f>
        <v>0</v>
      </c>
      <c r="G28" s="100">
        <f t="shared" si="2"/>
        <v>0</v>
      </c>
      <c r="H28" s="83">
        <f t="shared" si="3"/>
        <v>0</v>
      </c>
      <c r="I28" s="148" t="e">
        <f>F28/D28*100</f>
        <v>#DIV/0!</v>
      </c>
      <c r="J28" s="149" t="e">
        <f>F28/E28*100</f>
        <v>#DIV/0!</v>
      </c>
      <c r="K28" s="150" t="e">
        <f>F28/C28*100</f>
        <v>#DIV/0!</v>
      </c>
      <c r="L28" s="75"/>
      <c r="M28" s="141">
        <f>F28/$F$39*100</f>
        <v>0</v>
      </c>
      <c r="N28" s="45"/>
    </row>
    <row r="29" spans="1:14" ht="12.75">
      <c r="A29" s="46" t="s">
        <v>14</v>
      </c>
      <c r="B29" s="48">
        <v>95546.8</v>
      </c>
      <c r="C29" s="48">
        <v>18817.5</v>
      </c>
      <c r="D29" s="85">
        <v>57352.1</v>
      </c>
      <c r="E29" s="48">
        <v>22940.8</v>
      </c>
      <c r="F29" s="47">
        <v>22940.8</v>
      </c>
      <c r="G29" s="101">
        <f t="shared" si="2"/>
        <v>0</v>
      </c>
      <c r="H29" s="47">
        <f t="shared" si="3"/>
        <v>4123.299999999999</v>
      </c>
      <c r="I29" s="49">
        <f t="shared" si="4"/>
        <v>39.99993025538733</v>
      </c>
      <c r="J29" s="50">
        <f t="shared" si="5"/>
        <v>100</v>
      </c>
      <c r="K29" s="51">
        <f t="shared" si="6"/>
        <v>121.91204995350074</v>
      </c>
      <c r="L29" s="52"/>
      <c r="M29" s="140">
        <f t="shared" si="1"/>
        <v>7.97437443839802</v>
      </c>
      <c r="N29" s="17"/>
    </row>
    <row r="30" spans="1:14" ht="12.75">
      <c r="A30" s="32" t="s">
        <v>10</v>
      </c>
      <c r="B30" s="78">
        <v>89753.3</v>
      </c>
      <c r="C30" s="27">
        <v>14</v>
      </c>
      <c r="D30" s="81">
        <v>40867.5</v>
      </c>
      <c r="E30" s="27">
        <v>6803.2</v>
      </c>
      <c r="F30" s="33">
        <v>3637.1</v>
      </c>
      <c r="G30" s="97">
        <f t="shared" si="2"/>
        <v>-3166.1</v>
      </c>
      <c r="H30" s="33">
        <f t="shared" si="3"/>
        <v>3623.1</v>
      </c>
      <c r="I30" s="28">
        <f t="shared" si="4"/>
        <v>8.899736954792928</v>
      </c>
      <c r="J30" s="29">
        <f t="shared" si="5"/>
        <v>53.46160630291627</v>
      </c>
      <c r="K30" s="30">
        <f t="shared" si="6"/>
        <v>25979.285714285714</v>
      </c>
      <c r="L30" s="52"/>
      <c r="M30" s="140">
        <f t="shared" si="1"/>
        <v>1.2642801153358836</v>
      </c>
      <c r="N30" s="17"/>
    </row>
    <row r="31" spans="1:14" ht="12.75">
      <c r="A31" s="32" t="s">
        <v>11</v>
      </c>
      <c r="B31" s="78">
        <v>644583.2</v>
      </c>
      <c r="C31" s="27">
        <v>148685.6</v>
      </c>
      <c r="D31" s="81">
        <v>571424.8</v>
      </c>
      <c r="E31" s="27">
        <v>163465.8</v>
      </c>
      <c r="F31" s="33">
        <v>162281</v>
      </c>
      <c r="G31" s="97">
        <f t="shared" si="2"/>
        <v>-1184.7999999999884</v>
      </c>
      <c r="H31" s="33">
        <f t="shared" si="3"/>
        <v>13595.399999999994</v>
      </c>
      <c r="I31" s="28">
        <f t="shared" si="4"/>
        <v>28.399362435792074</v>
      </c>
      <c r="J31" s="29">
        <f t="shared" si="5"/>
        <v>99.27520007243106</v>
      </c>
      <c r="K31" s="30">
        <f t="shared" si="6"/>
        <v>109.14372340024858</v>
      </c>
      <c r="L31" s="52"/>
      <c r="M31" s="140">
        <f t="shared" si="1"/>
        <v>56.409953368569056</v>
      </c>
      <c r="N31" s="17"/>
    </row>
    <row r="32" spans="1:14" ht="13.5" thickBot="1">
      <c r="A32" s="34" t="s">
        <v>18</v>
      </c>
      <c r="B32" s="36">
        <v>94699.9</v>
      </c>
      <c r="C32" s="36">
        <v>33639</v>
      </c>
      <c r="D32" s="82">
        <v>47230.8</v>
      </c>
      <c r="E32" s="36">
        <v>14450.3</v>
      </c>
      <c r="F32" s="35">
        <v>14105.3</v>
      </c>
      <c r="G32" s="99">
        <f t="shared" si="2"/>
        <v>-345</v>
      </c>
      <c r="H32" s="35">
        <f t="shared" si="3"/>
        <v>-19533.7</v>
      </c>
      <c r="I32" s="53">
        <f t="shared" si="4"/>
        <v>29.864622238031114</v>
      </c>
      <c r="J32" s="54">
        <f t="shared" si="5"/>
        <v>97.61250631474779</v>
      </c>
      <c r="K32" s="55">
        <f t="shared" si="6"/>
        <v>41.93138916139005</v>
      </c>
      <c r="L32" s="52"/>
      <c r="M32" s="140">
        <f t="shared" si="1"/>
        <v>4.903095958551384</v>
      </c>
      <c r="N32" s="17"/>
    </row>
    <row r="33" spans="1:14" s="6" customFormat="1" ht="14.25" thickBot="1">
      <c r="A33" s="37" t="s">
        <v>27</v>
      </c>
      <c r="B33" s="79">
        <f>SUM(B29:B32)</f>
        <v>924583.2</v>
      </c>
      <c r="C33" s="39">
        <f>SUM(C29:C32)</f>
        <v>201156.1</v>
      </c>
      <c r="D33" s="83">
        <f>SUM(D29:D32)</f>
        <v>716875.2000000001</v>
      </c>
      <c r="E33" s="39">
        <f>SUM(E29:E32)</f>
        <v>207660.09999999998</v>
      </c>
      <c r="F33" s="38">
        <f>SUM(F29:F32)</f>
        <v>202964.19999999998</v>
      </c>
      <c r="G33" s="100">
        <f t="shared" si="2"/>
        <v>-4695.899999999994</v>
      </c>
      <c r="H33" s="38">
        <f t="shared" si="3"/>
        <v>1808.0999999999767</v>
      </c>
      <c r="I33" s="40">
        <f t="shared" si="4"/>
        <v>28.312347811725104</v>
      </c>
      <c r="J33" s="41">
        <f t="shared" si="5"/>
        <v>97.73866043597206</v>
      </c>
      <c r="K33" s="42">
        <f t="shared" si="6"/>
        <v>100.89885417345035</v>
      </c>
      <c r="L33" s="56"/>
      <c r="M33" s="140">
        <f t="shared" si="1"/>
        <v>70.55170388085435</v>
      </c>
      <c r="N33" s="45"/>
    </row>
    <row r="34" spans="1:14" s="6" customFormat="1" ht="12.75" customHeight="1">
      <c r="A34" s="65" t="s">
        <v>29</v>
      </c>
      <c r="B34" s="90">
        <v>16065.1</v>
      </c>
      <c r="C34" s="66">
        <v>0</v>
      </c>
      <c r="D34" s="137">
        <v>16978.6</v>
      </c>
      <c r="E34" s="138">
        <v>3855.7</v>
      </c>
      <c r="F34" s="139">
        <v>3855.7</v>
      </c>
      <c r="G34" s="101">
        <f t="shared" si="2"/>
        <v>0</v>
      </c>
      <c r="H34" s="47">
        <f t="shared" si="3"/>
        <v>3855.7</v>
      </c>
      <c r="I34" s="49">
        <f t="shared" si="4"/>
        <v>22.70917507921737</v>
      </c>
      <c r="J34" s="50">
        <f t="shared" si="5"/>
        <v>100</v>
      </c>
      <c r="K34" s="93" t="e">
        <f t="shared" si="6"/>
        <v>#DIV/0!</v>
      </c>
      <c r="L34" s="56"/>
      <c r="M34" s="140">
        <f t="shared" si="1"/>
        <v>1.34026692713991</v>
      </c>
      <c r="N34" s="45"/>
    </row>
    <row r="35" spans="1:14" ht="12.75">
      <c r="A35" s="57" t="s">
        <v>25</v>
      </c>
      <c r="B35" s="91">
        <v>18.3</v>
      </c>
      <c r="C35" s="74">
        <v>14.3</v>
      </c>
      <c r="D35" s="84">
        <v>0</v>
      </c>
      <c r="E35" s="48">
        <v>0</v>
      </c>
      <c r="F35" s="47">
        <v>0</v>
      </c>
      <c r="G35" s="101">
        <f t="shared" si="2"/>
        <v>0</v>
      </c>
      <c r="H35" s="47">
        <f t="shared" si="3"/>
        <v>-14.3</v>
      </c>
      <c r="I35" s="151" t="e">
        <f t="shared" si="4"/>
        <v>#DIV/0!</v>
      </c>
      <c r="J35" s="152" t="e">
        <f t="shared" si="5"/>
        <v>#DIV/0!</v>
      </c>
      <c r="K35" s="51">
        <f t="shared" si="6"/>
        <v>0</v>
      </c>
      <c r="L35" s="52"/>
      <c r="M35" s="140">
        <f t="shared" si="1"/>
        <v>0</v>
      </c>
      <c r="N35" s="17"/>
    </row>
    <row r="36" spans="1:14" ht="12.75">
      <c r="A36" s="32" t="s">
        <v>43</v>
      </c>
      <c r="B36" s="88">
        <v>12232.3</v>
      </c>
      <c r="C36" s="27">
        <v>0</v>
      </c>
      <c r="D36" s="81">
        <v>0</v>
      </c>
      <c r="E36" s="74">
        <v>0</v>
      </c>
      <c r="F36" s="26">
        <v>0</v>
      </c>
      <c r="G36" s="98">
        <f t="shared" si="2"/>
        <v>0</v>
      </c>
      <c r="H36" s="26">
        <f t="shared" si="3"/>
        <v>0</v>
      </c>
      <c r="I36" s="145" t="e">
        <f t="shared" si="4"/>
        <v>#DIV/0!</v>
      </c>
      <c r="J36" s="146" t="e">
        <f t="shared" si="5"/>
        <v>#DIV/0!</v>
      </c>
      <c r="K36" s="147" t="e">
        <f t="shared" si="6"/>
        <v>#DIV/0!</v>
      </c>
      <c r="L36" s="52"/>
      <c r="M36" s="140">
        <f t="shared" si="1"/>
        <v>0</v>
      </c>
      <c r="N36" s="17"/>
    </row>
    <row r="37" spans="1:14" ht="13.5" thickBot="1">
      <c r="A37" s="58" t="s">
        <v>20</v>
      </c>
      <c r="B37" s="91">
        <v>-1136.6</v>
      </c>
      <c r="C37" s="59">
        <v>-1136</v>
      </c>
      <c r="D37" s="86">
        <v>0</v>
      </c>
      <c r="E37" s="59">
        <v>0</v>
      </c>
      <c r="F37" s="94">
        <v>-475.8</v>
      </c>
      <c r="G37" s="102">
        <f t="shared" si="2"/>
        <v>-475.8</v>
      </c>
      <c r="H37" s="94">
        <f t="shared" si="3"/>
        <v>660.2</v>
      </c>
      <c r="I37" s="153" t="e">
        <f t="shared" si="4"/>
        <v>#DIV/0!</v>
      </c>
      <c r="J37" s="154" t="e">
        <f t="shared" si="5"/>
        <v>#DIV/0!</v>
      </c>
      <c r="K37" s="60">
        <f t="shared" si="6"/>
        <v>41.88380281690141</v>
      </c>
      <c r="L37" s="52"/>
      <c r="M37" s="140">
        <f t="shared" si="1"/>
        <v>-0.16539123996503077</v>
      </c>
      <c r="N37" s="17"/>
    </row>
    <row r="38" spans="1:14" s="6" customFormat="1" ht="18" customHeight="1" thickBot="1">
      <c r="A38" s="61" t="s">
        <v>6</v>
      </c>
      <c r="B38" s="77">
        <f>B33+B35+B37+B34+B28+B36</f>
        <v>951612</v>
      </c>
      <c r="C38" s="39">
        <f>C33+C35+C37+C34+C28+C36</f>
        <v>200034.4</v>
      </c>
      <c r="D38" s="83">
        <f>D33+D35+D37+D34+D28+D36</f>
        <v>733853.8</v>
      </c>
      <c r="E38" s="39">
        <f>E33+E35+E37+E34+E28+E36</f>
        <v>211515.8</v>
      </c>
      <c r="F38" s="96">
        <f>F33+F35+F37+F34+F28+F36</f>
        <v>206344.1</v>
      </c>
      <c r="G38" s="100">
        <f t="shared" si="2"/>
        <v>-5171.6999999999825</v>
      </c>
      <c r="H38" s="83">
        <f t="shared" si="3"/>
        <v>6309.700000000012</v>
      </c>
      <c r="I38" s="40">
        <f t="shared" si="4"/>
        <v>28.117875794879033</v>
      </c>
      <c r="J38" s="41">
        <f t="shared" si="5"/>
        <v>97.55493443043027</v>
      </c>
      <c r="K38" s="42">
        <f t="shared" si="6"/>
        <v>103.15430745911705</v>
      </c>
      <c r="L38" s="62"/>
      <c r="M38" s="44">
        <f>F38/$F$39*100</f>
        <v>71.72657956802922</v>
      </c>
      <c r="N38" s="45"/>
    </row>
    <row r="39" spans="1:14" ht="17.25" thickBot="1">
      <c r="A39" s="37" t="s">
        <v>7</v>
      </c>
      <c r="B39" s="92">
        <f>B38+B26</f>
        <v>1314899</v>
      </c>
      <c r="C39" s="39">
        <f>C38+C26</f>
        <v>276617.6</v>
      </c>
      <c r="D39" s="83">
        <f>D38+D26</f>
        <v>1089401.8</v>
      </c>
      <c r="E39" s="39">
        <f>E38+E26</f>
        <v>288769</v>
      </c>
      <c r="F39" s="96">
        <f>F38+F26</f>
        <v>287681.5</v>
      </c>
      <c r="G39" s="100">
        <f t="shared" si="2"/>
        <v>-1087.5</v>
      </c>
      <c r="H39" s="83">
        <f t="shared" si="3"/>
        <v>11063.900000000023</v>
      </c>
      <c r="I39" s="40">
        <f t="shared" si="4"/>
        <v>26.407290680077818</v>
      </c>
      <c r="J39" s="41">
        <f t="shared" si="5"/>
        <v>99.62340140389031</v>
      </c>
      <c r="K39" s="42">
        <f t="shared" si="6"/>
        <v>103.99970934604306</v>
      </c>
      <c r="L39" s="62"/>
      <c r="M39" s="44">
        <f>F39/$F$39*100</f>
        <v>100</v>
      </c>
      <c r="N39" s="63"/>
    </row>
    <row r="40" spans="1:14" ht="13.5">
      <c r="A40" s="125"/>
      <c r="B40" s="126"/>
      <c r="C40" s="127"/>
      <c r="D40" s="127"/>
      <c r="E40" s="127"/>
      <c r="F40" s="127"/>
      <c r="G40" s="127"/>
      <c r="H40" s="127"/>
      <c r="I40" s="128"/>
      <c r="J40" s="128"/>
      <c r="K40" s="119"/>
      <c r="L40" s="120"/>
      <c r="M40" s="120"/>
      <c r="N40" s="17"/>
    </row>
    <row r="41" spans="1:11" ht="13.5">
      <c r="A41" s="9"/>
      <c r="B41" s="10"/>
      <c r="C41" s="3"/>
      <c r="D41" s="3"/>
      <c r="E41" s="3"/>
      <c r="F41" s="3"/>
      <c r="G41" s="3"/>
      <c r="H41" s="3"/>
      <c r="I41" s="8"/>
      <c r="J41" s="8"/>
      <c r="K41" s="4"/>
    </row>
    <row r="42" spans="1:11" ht="13.5">
      <c r="A42" s="2"/>
      <c r="B42" s="3"/>
      <c r="C42" s="10"/>
      <c r="D42" s="10"/>
      <c r="E42" s="10"/>
      <c r="F42" s="10"/>
      <c r="G42" s="10"/>
      <c r="H42" s="10"/>
      <c r="I42" s="11"/>
      <c r="J42" s="11"/>
      <c r="K42" s="12"/>
    </row>
    <row r="43" spans="1:11" ht="6.75" customHeight="1">
      <c r="A43" s="2"/>
      <c r="B43" s="3"/>
      <c r="C43" s="13"/>
      <c r="D43" s="13"/>
      <c r="E43" s="13"/>
      <c r="F43" s="13"/>
      <c r="G43" s="13"/>
      <c r="H43" s="13"/>
      <c r="I43" s="11"/>
      <c r="J43" s="11"/>
      <c r="K43" s="4"/>
    </row>
    <row r="44" spans="1:11" ht="13.5">
      <c r="A44" s="14"/>
      <c r="B44" s="10"/>
      <c r="C44" s="13"/>
      <c r="D44" s="13"/>
      <c r="E44" s="13"/>
      <c r="F44" s="13"/>
      <c r="G44" s="13"/>
      <c r="H44" s="13"/>
      <c r="I44" s="11"/>
      <c r="J44" s="11"/>
      <c r="K44" s="4"/>
    </row>
    <row r="45" spans="1:11" ht="13.5">
      <c r="A45" s="7"/>
      <c r="B45" s="13"/>
      <c r="C45" s="13"/>
      <c r="D45" s="13"/>
      <c r="E45" s="13"/>
      <c r="F45" s="13"/>
      <c r="G45" s="13"/>
      <c r="H45" s="13"/>
      <c r="I45" s="11"/>
      <c r="J45" s="11"/>
      <c r="K45" s="4"/>
    </row>
    <row r="46" spans="1:2" ht="13.5">
      <c r="A46" s="7"/>
      <c r="B46" s="13"/>
    </row>
    <row r="47" spans="1:2" ht="13.5">
      <c r="A47" s="7"/>
      <c r="B47" s="13"/>
    </row>
  </sheetData>
  <sheetProtection/>
  <mergeCells count="9">
    <mergeCell ref="L5:M5"/>
    <mergeCell ref="I5:K5"/>
    <mergeCell ref="A5:A6"/>
    <mergeCell ref="B5:B6"/>
    <mergeCell ref="C5:C6"/>
    <mergeCell ref="D5:D6"/>
    <mergeCell ref="E5:E6"/>
    <mergeCell ref="F5:F6"/>
    <mergeCell ref="G5:H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2017-04-24T14:11:50Z</cp:lastPrinted>
  <dcterms:created xsi:type="dcterms:W3CDTF">2006-03-15T08:37:36Z</dcterms:created>
  <dcterms:modified xsi:type="dcterms:W3CDTF">2017-04-24T14:12:34Z</dcterms:modified>
  <cp:category/>
  <cp:version/>
  <cp:contentType/>
  <cp:contentStatus/>
</cp:coreProperties>
</file>