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65431" windowWidth="17730" windowHeight="12090" tabRatio="611" activeTab="0"/>
  </bookViews>
  <sheets>
    <sheet name="прил. 2 на 2020г." sheetId="1" r:id="rId1"/>
  </sheets>
  <definedNames>
    <definedName name="_xlnm.Print_Titles" localSheetId="0">'прил. 2 на 2020г.'!$14:$15</definedName>
  </definedNames>
  <calcPr fullCalcOnLoad="1"/>
</workbook>
</file>

<file path=xl/sharedStrings.xml><?xml version="1.0" encoding="utf-8"?>
<sst xmlns="http://schemas.openxmlformats.org/spreadsheetml/2006/main" count="99" uniqueCount="99">
  <si>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</si>
  <si>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</si>
  <si>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</si>
  <si>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</si>
  <si>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</si>
  <si>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</si>
  <si>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</si>
  <si>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</si>
  <si>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</si>
  <si>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</si>
  <si>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</si>
  <si>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</si>
  <si>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</si>
  <si>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</si>
  <si>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</si>
  <si>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</si>
  <si>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</si>
  <si>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</si>
  <si>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</si>
  <si>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</si>
  <si>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</si>
  <si>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</si>
  <si>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</si>
  <si>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</si>
  <si>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</si>
  <si>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</si>
  <si>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</si>
  <si>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</si>
  <si>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</si>
  <si>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</si>
  <si>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</si>
  <si>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</si>
  <si>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</si>
  <si>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</si>
  <si>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</si>
  <si>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</si>
  <si>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</si>
  <si>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</si>
  <si>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</si>
  <si>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</si>
  <si>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</si>
  <si>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</si>
  <si>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</si>
  <si>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</si>
  <si>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</si>
  <si>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</si>
  <si>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</si>
  <si>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</si>
  <si>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</si>
  <si>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</si>
  <si>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</si>
  <si>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</si>
  <si>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</si>
  <si>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</si>
  <si>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</si>
  <si>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</si>
  <si>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</si>
  <si>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</si>
  <si>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</si>
  <si>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</si>
  <si>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</si>
  <si>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</si>
  <si>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</si>
  <si>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</si>
  <si>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</si>
  <si>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</si>
  <si>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</si>
  <si>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</si>
  <si>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</si>
  <si>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</si>
  <si>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</si>
  <si>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Всего доходов</t>
  </si>
  <si>
    <t xml:space="preserve">от 18.12.2019 № 38-рсд 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</si>
  <si>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</si>
  <si>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</si>
  <si>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</si>
  <si>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</si>
  <si>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</si>
  <si>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</si>
  <si>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</si>
  <si>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</si>
  <si>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</si>
  <si>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</si>
  <si>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Дотации бюджетам бюджетной системы Российской Федерации</t>
  </si>
  <si>
    <t xml:space="preserve"> 1 14 02000 00 0000 00,0</t>
  </si>
  <si>
    <t>1 11 09040 00 0000 120</t>
  </si>
  <si>
    <t xml:space="preserve"> 1 11 07000 00 0000 120</t>
  </si>
  <si>
    <t xml:space="preserve"> 1 11 07010 00 0000 120</t>
  </si>
  <si>
    <t xml:space="preserve"> 1 11 09000 00 0000 120</t>
  </si>
  <si>
    <t xml:space="preserve">                            Ленинградской области на  2020 год</t>
  </si>
  <si>
    <t xml:space="preserve"> 1 01 02010 01 0000 110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</si>
  <si>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</si>
  <si>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</si>
  <si>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</si>
  <si>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</si>
  <si>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</si>
  <si>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</si>
  <si>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</si>
  <si>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(в редакции решения совета депутатов от   18.12.2020 №147 -рсд)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</si>
</sst>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/>
    </xf>
    <xf numFmtId="0" fontId="6" fillId="33" borderId="12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left" wrapText="1"/>
    </xf>
    <xf numFmtId="0" fontId="4" fillId="33" borderId="11" xfId="0" applyNumberFormat="1" applyFont="1" applyFill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vertical="justify" wrapText="1"/>
    </xf>
    <xf numFmtId="0" fontId="13" fillId="0" borderId="12" xfId="0" applyFont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2" xfId="0" applyFont="1" applyBorder="1" applyAlignment="1">
      <alignment/>
    </xf>
    <xf numFmtId="0" fontId="13" fillId="0" borderId="17" xfId="0" applyFont="1" applyBorder="1" applyAlignment="1">
      <alignment/>
    </xf>
    <xf numFmtId="179" fontId="5" fillId="0" borderId="18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9" fontId="9" fillId="0" borderId="19" xfId="0" applyNumberFormat="1" applyFont="1" applyFill="1" applyBorder="1" applyAlignment="1">
      <alignment horizontal="right" wrapText="1"/>
    </xf>
    <xf numFmtId="179" fontId="8" fillId="0" borderId="20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9" fillId="0" borderId="20" xfId="0" applyNumberFormat="1" applyFont="1" applyFill="1" applyBorder="1" applyAlignment="1">
      <alignment/>
    </xf>
    <xf numFmtId="179" fontId="6" fillId="0" borderId="0" xfId="60" applyNumberFormat="1" applyFont="1" applyFill="1" applyBorder="1" applyAlignment="1">
      <alignment horizontal="right"/>
    </xf>
    <xf numFmtId="179" fontId="4" fillId="34" borderId="20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4" fillId="34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23" xfId="0" applyFont="1" applyBorder="1" applyAlignment="1">
      <alignment vertical="justify"/>
    </xf>
    <xf numFmtId="0" fontId="11" fillId="0" borderId="24" xfId="0" applyFont="1" applyBorder="1" applyAlignment="1">
      <alignment vertical="justify"/>
    </xf>
    <xf numFmtId="0" fontId="12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3" fontId="7" fillId="0" borderId="29" xfId="0" applyNumberFormat="1" applyFont="1" applyFill="1" applyBorder="1" applyAlignment="1">
      <alignment horizontal="center" wrapText="1"/>
    </xf>
    <xf numFmtId="173" fontId="7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PageLayoutView="0" workbookViewId="0" topLeftCell="A4">
      <selection activeCell="B65" sqref="B65"/>
    </sheetView>
  </sheetViews>
  <sheetFormatPr defaultColWidth="8.875" defaultRowHeight="12.75"/>
  <cols>
    <col min="1" max="1" width="22.25390625" style="1" customWidth="1"/>
    <col min="2" max="2" width="83.75390625" style="1" customWidth="1"/>
    <col min="3" max="3" width="12.625" style="37" customWidth="1"/>
    <col min="4" max="16384" width="8.875" style="1" customWidth="1"/>
  </cols>
  <sheetData>
    <row r="2" ht="15">
      <c r="C2" s="33" t="s">
        <v>1</v>
      </c>
    </row>
    <row r="3" ht="15">
      <c r="C3" s="33" t="s">
        <v>20</v>
      </c>
    </row>
    <row r="4" ht="15">
      <c r="C4" s="33" t="s">
        <v>21</v>
      </c>
    </row>
    <row r="5" ht="15">
      <c r="C5" s="33" t="s">
        <v>22</v>
      </c>
    </row>
    <row r="6" ht="15">
      <c r="C6" s="33" t="s">
        <v>23</v>
      </c>
    </row>
    <row r="7" spans="2:3" ht="15">
      <c r="B7" s="3"/>
      <c r="C7" s="43" t="s">
        <v>72</v>
      </c>
    </row>
    <row r="8" spans="2:3" ht="15">
      <c r="B8" s="52" t="s">
        <v>98</v>
      </c>
      <c r="C8" s="52"/>
    </row>
    <row r="9" spans="2:3" ht="15">
      <c r="B9" s="47"/>
      <c r="C9" s="47"/>
    </row>
    <row r="10" ht="12.75">
      <c r="B10" s="2"/>
    </row>
    <row r="11" spans="1:3" ht="18.75">
      <c r="A11" s="55" t="s">
        <v>32</v>
      </c>
      <c r="B11" s="55"/>
      <c r="C11" s="55"/>
    </row>
    <row r="12" spans="1:3" ht="18.75">
      <c r="A12" s="23"/>
      <c r="B12" s="23" t="s">
        <v>89</v>
      </c>
      <c r="C12" s="38"/>
    </row>
    <row r="13" ht="15.75" thickBot="1">
      <c r="B13" s="4"/>
    </row>
    <row r="14" spans="1:3" ht="12.75">
      <c r="A14" s="56" t="s">
        <v>33</v>
      </c>
      <c r="B14" s="58" t="s">
        <v>5</v>
      </c>
      <c r="C14" s="60" t="s">
        <v>34</v>
      </c>
    </row>
    <row r="15" spans="1:3" ht="13.5" thickBot="1">
      <c r="A15" s="57"/>
      <c r="B15" s="59"/>
      <c r="C15" s="61"/>
    </row>
    <row r="16" spans="1:3" ht="14.25">
      <c r="A16" s="28" t="s">
        <v>6</v>
      </c>
      <c r="B16" s="5" t="s">
        <v>3</v>
      </c>
      <c r="C16" s="39">
        <f>C17+C25+C30+C31+C40+C45+C49+C51+C42+C52+C23</f>
        <v>487690.5999999999</v>
      </c>
    </row>
    <row r="17" spans="1:3" ht="13.5">
      <c r="A17" s="29" t="s">
        <v>7</v>
      </c>
      <c r="B17" s="6" t="s">
        <v>58</v>
      </c>
      <c r="C17" s="40">
        <f>SUM(C18:C18)</f>
        <v>295427.1</v>
      </c>
    </row>
    <row r="18" spans="1:3" ht="15">
      <c r="A18" s="19" t="s">
        <v>8</v>
      </c>
      <c r="B18" s="7" t="s">
        <v>35</v>
      </c>
      <c r="C18" s="41">
        <f>SUM(C19:C22)</f>
        <v>295427.1</v>
      </c>
    </row>
    <row r="19" spans="1:3" ht="39.75" customHeight="1">
      <c r="A19" s="19" t="s">
        <v>90</v>
      </c>
      <c r="B19" s="7" t="s">
        <v>91</v>
      </c>
      <c r="C19" s="41">
        <v>287236.1</v>
      </c>
    </row>
    <row r="20" spans="1:3" ht="49.5" customHeight="1">
      <c r="A20" s="19" t="s">
        <v>92</v>
      </c>
      <c r="B20" s="7" t="s">
        <v>93</v>
      </c>
      <c r="C20" s="41">
        <v>795</v>
      </c>
    </row>
    <row r="21" spans="1:3" ht="26.25">
      <c r="A21" s="19" t="s">
        <v>94</v>
      </c>
      <c r="B21" s="7" t="s">
        <v>95</v>
      </c>
      <c r="C21" s="41">
        <v>3946</v>
      </c>
    </row>
    <row r="22" spans="1:3" ht="38.25" customHeight="1">
      <c r="A22" s="19" t="s">
        <v>96</v>
      </c>
      <c r="B22" s="7" t="s">
        <v>97</v>
      </c>
      <c r="C22" s="41">
        <v>3450</v>
      </c>
    </row>
    <row r="23" spans="1:3" ht="13.5">
      <c r="A23" s="35" t="s">
        <v>61</v>
      </c>
      <c r="B23" s="6" t="s">
        <v>62</v>
      </c>
      <c r="C23" s="40">
        <f>C24</f>
        <v>553.6</v>
      </c>
    </row>
    <row r="24" spans="1:3" ht="26.25">
      <c r="A24" s="34" t="s">
        <v>63</v>
      </c>
      <c r="B24" s="7" t="s">
        <v>64</v>
      </c>
      <c r="C24" s="41">
        <v>553.6</v>
      </c>
    </row>
    <row r="25" spans="1:3" ht="13.5">
      <c r="A25" s="29" t="s">
        <v>9</v>
      </c>
      <c r="B25" s="6" t="s">
        <v>36</v>
      </c>
      <c r="C25" s="40">
        <f>SUM(C26:C29)</f>
        <v>94993</v>
      </c>
    </row>
    <row r="26" spans="1:3" ht="15">
      <c r="A26" s="19" t="s">
        <v>54</v>
      </c>
      <c r="B26" s="7" t="s">
        <v>55</v>
      </c>
      <c r="C26" s="41">
        <v>80693</v>
      </c>
    </row>
    <row r="27" spans="1:3" ht="15">
      <c r="A27" s="19" t="s">
        <v>29</v>
      </c>
      <c r="B27" s="7" t="s">
        <v>37</v>
      </c>
      <c r="C27" s="41">
        <f>13470-800</f>
        <v>12670</v>
      </c>
    </row>
    <row r="28" spans="1:3" ht="15">
      <c r="A28" s="19" t="s">
        <v>28</v>
      </c>
      <c r="B28" s="7" t="s">
        <v>38</v>
      </c>
      <c r="C28" s="41">
        <f>112-95</f>
        <v>17</v>
      </c>
    </row>
    <row r="29" spans="1:3" ht="15">
      <c r="A29" s="19" t="s">
        <v>47</v>
      </c>
      <c r="B29" s="7" t="s">
        <v>48</v>
      </c>
      <c r="C29" s="41">
        <v>1613</v>
      </c>
    </row>
    <row r="30" spans="1:3" ht="13.5">
      <c r="A30" s="29" t="s">
        <v>10</v>
      </c>
      <c r="B30" s="6" t="s">
        <v>43</v>
      </c>
      <c r="C30" s="40">
        <f>6235+600</f>
        <v>6835</v>
      </c>
    </row>
    <row r="31" spans="1:3" ht="25.5">
      <c r="A31" s="29" t="s">
        <v>24</v>
      </c>
      <c r="B31" s="6" t="s">
        <v>39</v>
      </c>
      <c r="C31" s="40">
        <f>C32+C36+C38</f>
        <v>51041.6</v>
      </c>
    </row>
    <row r="32" spans="1:3" ht="48">
      <c r="A32" s="30" t="s">
        <v>25</v>
      </c>
      <c r="B32" s="9" t="s">
        <v>26</v>
      </c>
      <c r="C32" s="40">
        <f>C33+C35+C34</f>
        <v>50074.7</v>
      </c>
    </row>
    <row r="33" spans="1:3" ht="39">
      <c r="A33" s="21" t="s">
        <v>45</v>
      </c>
      <c r="B33" s="7" t="s">
        <v>44</v>
      </c>
      <c r="C33" s="41">
        <f>35082.2+4000+2509</f>
        <v>41591.2</v>
      </c>
    </row>
    <row r="34" spans="1:3" ht="51.75">
      <c r="A34" s="21" t="s">
        <v>59</v>
      </c>
      <c r="B34" s="7" t="s">
        <v>60</v>
      </c>
      <c r="C34" s="41">
        <f>179.6+183.9</f>
        <v>363.5</v>
      </c>
    </row>
    <row r="35" spans="1:3" ht="25.5">
      <c r="A35" s="22" t="s">
        <v>57</v>
      </c>
      <c r="B35" s="25" t="s">
        <v>73</v>
      </c>
      <c r="C35" s="41">
        <f>9561.9-520.5-921.4</f>
        <v>8120</v>
      </c>
    </row>
    <row r="36" spans="1:3" s="8" customFormat="1" ht="13.5">
      <c r="A36" s="31" t="s">
        <v>86</v>
      </c>
      <c r="B36" s="13" t="s">
        <v>74</v>
      </c>
      <c r="C36" s="40">
        <f>C37</f>
        <v>27</v>
      </c>
    </row>
    <row r="37" spans="1:3" ht="25.5">
      <c r="A37" s="20" t="s">
        <v>87</v>
      </c>
      <c r="B37" s="14" t="s">
        <v>75</v>
      </c>
      <c r="C37" s="41">
        <f>5+22</f>
        <v>27</v>
      </c>
    </row>
    <row r="38" spans="1:3" ht="37.5" customHeight="1">
      <c r="A38" s="28" t="s">
        <v>88</v>
      </c>
      <c r="B38" s="50" t="s">
        <v>76</v>
      </c>
      <c r="C38" s="40">
        <f>C39</f>
        <v>939.9</v>
      </c>
    </row>
    <row r="39" spans="1:3" ht="39" customHeight="1">
      <c r="A39" s="24" t="s">
        <v>85</v>
      </c>
      <c r="B39" s="49" t="s">
        <v>77</v>
      </c>
      <c r="C39" s="41">
        <f>150+693.9+80+16</f>
        <v>939.9</v>
      </c>
    </row>
    <row r="40" spans="1:3" ht="13.5">
      <c r="A40" s="29" t="s">
        <v>11</v>
      </c>
      <c r="B40" s="6" t="s">
        <v>31</v>
      </c>
      <c r="C40" s="40">
        <f>C41</f>
        <v>8345.3</v>
      </c>
    </row>
    <row r="41" spans="1:3" ht="15">
      <c r="A41" s="17" t="s">
        <v>52</v>
      </c>
      <c r="B41" s="7" t="s">
        <v>53</v>
      </c>
      <c r="C41" s="41">
        <f>6845.3+1500</f>
        <v>8345.3</v>
      </c>
    </row>
    <row r="42" spans="1:3" s="8" customFormat="1" ht="13.5">
      <c r="A42" s="32" t="s">
        <v>27</v>
      </c>
      <c r="B42" s="6" t="s">
        <v>0</v>
      </c>
      <c r="C42" s="40">
        <f>C44+C43</f>
        <v>24121.799999999996</v>
      </c>
    </row>
    <row r="43" spans="1:3" s="8" customFormat="1" ht="15">
      <c r="A43" s="19" t="s">
        <v>49</v>
      </c>
      <c r="B43" s="14" t="s">
        <v>78</v>
      </c>
      <c r="C43" s="41">
        <f>5736+26342.8-119-1338.7+0.6-633-380-5637</f>
        <v>23971.699999999997</v>
      </c>
    </row>
    <row r="44" spans="1:3" s="8" customFormat="1" ht="15">
      <c r="A44" s="19" t="s">
        <v>51</v>
      </c>
      <c r="B44" s="10" t="s">
        <v>79</v>
      </c>
      <c r="C44" s="41">
        <f>26382.8-26342.8+119+89.4-40-58.3</f>
        <v>150.10000000000002</v>
      </c>
    </row>
    <row r="45" spans="1:3" ht="13.5">
      <c r="A45" s="29" t="s">
        <v>12</v>
      </c>
      <c r="B45" s="6" t="s">
        <v>40</v>
      </c>
      <c r="C45" s="40">
        <f>C47+C46+C48</f>
        <v>4263.5</v>
      </c>
    </row>
    <row r="46" spans="1:3" ht="39.75" customHeight="1">
      <c r="A46" s="17" t="s">
        <v>84</v>
      </c>
      <c r="B46" s="48" t="s">
        <v>80</v>
      </c>
      <c r="C46" s="41">
        <f>607.4+351.6</f>
        <v>959</v>
      </c>
    </row>
    <row r="47" spans="1:3" ht="26.25">
      <c r="A47" s="17" t="s">
        <v>56</v>
      </c>
      <c r="B47" s="7" t="s">
        <v>50</v>
      </c>
      <c r="C47" s="41">
        <f>2019.5+285-1250</f>
        <v>1054.5</v>
      </c>
    </row>
    <row r="48" spans="1:3" ht="39">
      <c r="A48" s="17" t="s">
        <v>69</v>
      </c>
      <c r="B48" s="7" t="s">
        <v>70</v>
      </c>
      <c r="C48" s="41">
        <f>1850+400</f>
        <v>2250</v>
      </c>
    </row>
    <row r="49" spans="1:3" ht="12.75" hidden="1">
      <c r="A49" s="15" t="s">
        <v>13</v>
      </c>
      <c r="B49" s="6" t="s">
        <v>4</v>
      </c>
      <c r="C49" s="40">
        <f>C50</f>
        <v>0</v>
      </c>
    </row>
    <row r="50" spans="1:3" ht="12.75" customHeight="1" hidden="1">
      <c r="A50" s="16" t="s">
        <v>14</v>
      </c>
      <c r="B50" s="7" t="s">
        <v>2</v>
      </c>
      <c r="C50" s="41">
        <v>0</v>
      </c>
    </row>
    <row r="51" spans="1:3" ht="13.5">
      <c r="A51" s="29" t="s">
        <v>15</v>
      </c>
      <c r="B51" s="6" t="s">
        <v>41</v>
      </c>
      <c r="C51" s="40">
        <f>112.8+1000+74+14.9+613+295</f>
        <v>2109.7</v>
      </c>
    </row>
    <row r="52" spans="1:3" ht="13.5" hidden="1">
      <c r="A52" s="29" t="s">
        <v>19</v>
      </c>
      <c r="B52" s="6" t="s">
        <v>18</v>
      </c>
      <c r="C52" s="40">
        <f>792.3-98.4-693.9</f>
        <v>0</v>
      </c>
    </row>
    <row r="53" spans="1:3" ht="14.25">
      <c r="A53" s="29" t="s">
        <v>16</v>
      </c>
      <c r="B53" s="11" t="s">
        <v>42</v>
      </c>
      <c r="C53" s="42">
        <f>C54</f>
        <v>991408.5</v>
      </c>
    </row>
    <row r="54" spans="1:3" ht="13.5">
      <c r="A54" s="29" t="s">
        <v>17</v>
      </c>
      <c r="B54" s="6" t="s">
        <v>46</v>
      </c>
      <c r="C54" s="40">
        <f>SUM(C55:C58)</f>
        <v>991408.5</v>
      </c>
    </row>
    <row r="55" spans="1:3" ht="15">
      <c r="A55" s="17" t="s">
        <v>65</v>
      </c>
      <c r="B55" s="26" t="s">
        <v>83</v>
      </c>
      <c r="C55" s="41">
        <v>54951</v>
      </c>
    </row>
    <row r="56" spans="1:5" ht="15">
      <c r="A56" s="17" t="s">
        <v>66</v>
      </c>
      <c r="B56" s="26" t="s">
        <v>81</v>
      </c>
      <c r="C56" s="44">
        <f>80148+4004.6+88763.6+19831.2+18741.4-9684.9-250.8</f>
        <v>201553.10000000003</v>
      </c>
      <c r="E56" s="51"/>
    </row>
    <row r="57" spans="1:3" ht="15">
      <c r="A57" s="17" t="s">
        <v>67</v>
      </c>
      <c r="B57" s="26" t="s">
        <v>82</v>
      </c>
      <c r="C57" s="45">
        <f>662439.9-332.9+785.3+27901.6+3926.4-0.1</f>
        <v>694720.2000000001</v>
      </c>
    </row>
    <row r="58" spans="1:3" ht="15.75" thickBot="1">
      <c r="A58" s="18" t="s">
        <v>68</v>
      </c>
      <c r="B58" s="27" t="s">
        <v>30</v>
      </c>
      <c r="C58" s="46">
        <f>54799.9-18942+5000+634.1+866.4+400-2574.3+0.1</f>
        <v>40184.2</v>
      </c>
    </row>
    <row r="59" spans="1:3" s="12" customFormat="1" ht="16.5" thickBot="1">
      <c r="A59" s="53" t="s">
        <v>71</v>
      </c>
      <c r="B59" s="54"/>
      <c r="C59" s="36">
        <f>C53+C16</f>
        <v>1479099.0999999999</v>
      </c>
    </row>
  </sheetData>
  <sheetProtection/>
  <mergeCells count="6">
    <mergeCell ref="B8:C8"/>
    <mergeCell ref="A59:B59"/>
    <mergeCell ref="A11:C11"/>
    <mergeCell ref="A14:A15"/>
    <mergeCell ref="B14:B15"/>
    <mergeCell ref="C14:C15"/>
  </mergeCells>
  <printOptions horizontalCentered="1"/>
  <pageMargins left="1.1811023622047245" right="0.31496062992125984" top="0.3937007874015748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2021-01-14T12:04:30Z</cp:lastPrinted>
  <dcterms:created xsi:type="dcterms:W3CDTF">2005-12-26T07:27:52Z</dcterms:created>
  <dcterms:modified xsi:type="dcterms:W3CDTF">2021-01-18T08:24:12Z</dcterms:modified>
  <cp:category/>
  <cp:version/>
  <cp:contentType/>
  <cp:contentStatus/>
</cp:coreProperties>
</file>