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1490" windowHeight="11925" activeTab="0"/>
  </bookViews>
  <sheets>
    <sheet name="1 полуг 2020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<sst xmlns="http://schemas.openxmlformats.org/spreadsheetml/2006/main" count="54" uniqueCount="54">
  <si>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Наименование КВД</t>
  </si>
  <si>
    <t xml:space="preserve">Налог на доходы физических лиц </t>
  </si>
  <si>
    <t xml:space="preserve">Единый налог на вмененный доход </t>
  </si>
  <si>
    <t>Единый сельскохозяйственный налог</t>
  </si>
  <si>
    <t xml:space="preserve">Государственная пошлина </t>
  </si>
  <si>
    <t>Плата за негативное воздействие на окружающую среду</t>
  </si>
  <si>
    <t>Итого безвозмездных перечислений:</t>
  </si>
  <si>
    <t>Всего доходов:</t>
  </si>
  <si>
    <t>Невыясненные поступления</t>
  </si>
  <si>
    <t>Субсидии</t>
  </si>
  <si>
    <t>Субвенции</t>
  </si>
  <si>
    <t>Доходы от реализации имущества</t>
  </si>
  <si>
    <t>Арендная плата за земельные участки</t>
  </si>
  <si>
    <t xml:space="preserve">Дотации </t>
  </si>
  <si>
    <t>Дивиденды по акциям</t>
  </si>
  <si>
    <t>Прочие неналоговые доходы</t>
  </si>
  <si>
    <t xml:space="preserve">  % исполнения</t>
  </si>
  <si>
    <t>Иные межбюджетные трансферты</t>
  </si>
  <si>
    <t>Доходы от продажи земельных участков</t>
  </si>
  <si>
    <t xml:space="preserve">Возврат остатков субсидий, субвенций,  межб. трансф.  </t>
  </si>
  <si>
    <t>Аренда имущества</t>
  </si>
  <si>
    <t>Итого налоговых и неналоговых доходов:</t>
  </si>
  <si>
    <t>Отмененные налоги и сборы</t>
  </si>
  <si>
    <t xml:space="preserve">Единица измерения: тыс.руб. </t>
  </si>
  <si>
    <t xml:space="preserve">Доходы от возврата остатков субсидий, субвенций,  мб. трансф.  </t>
  </si>
  <si>
    <t>Доходы от перечисления части прибыли</t>
  </si>
  <si>
    <t>Итого безвозмездные поступления от других бюджетов бюджетной системы:</t>
  </si>
  <si>
    <t>Прочие доходы от оказания платных услуг и компенсации затрат государства</t>
  </si>
  <si>
    <t>Прочие безвозмездные поступления</t>
  </si>
  <si>
    <t>Налог, взимаемый в связи с применением упрощ. системы налогообложения</t>
  </si>
  <si>
    <t>Налог, взимаемый в связи с применением патентной системы налогообложения</t>
  </si>
  <si>
    <t>Приложение 1</t>
  </si>
  <si>
    <t xml:space="preserve">к пояснительной записке </t>
  </si>
  <si>
    <t>налоговые и неналоговые</t>
  </si>
  <si>
    <t>общая</t>
  </si>
  <si>
    <t>Прочие доходы от использования имущества</t>
  </si>
  <si>
    <t xml:space="preserve">Предоставление нерезидентами грантов </t>
  </si>
  <si>
    <t>Безвозмездные поступления от нерезидентов</t>
  </si>
  <si>
    <t>рост "+", снижение "-"</t>
  </si>
  <si>
    <t>Акцизы на нефтепродукты</t>
  </si>
  <si>
    <t>Плата за увеличение площади земельных участков</t>
  </si>
  <si>
    <t>Штрафы, санкции, возмещение ущерба</t>
  </si>
  <si>
    <t>Факт 1 полуг. 2019 г.</t>
  </si>
  <si>
    <t>Исполнение доходной части бюджета Сланцевского муниципального района на 01.07.2020 год.</t>
  </si>
  <si>
    <t>Факт 2019 г.</t>
  </si>
  <si>
    <t>План 2020 г.</t>
  </si>
  <si>
    <t>План 1 полуг.       2020 г.</t>
  </si>
  <si>
    <t>Факт 1 полуг. 2020 г.</t>
  </si>
  <si>
    <t>факт 1 полуг. 2020 г. к плану 1 полуг. 2020 г.</t>
  </si>
  <si>
    <t>факт 1 полуг. 2020 г. к факту 1 полуг. 2019 г.</t>
  </si>
  <si>
    <t>к плану 2020 г.</t>
  </si>
  <si>
    <t>к плану       1 полуг.         2020 г.</t>
  </si>
  <si>
    <t>к Факту         1 полуг. 2019 г.</t>
  </si>
  <si>
    <t>структура факт 2020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</si>
</sst>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  <numFmt numFmtId="186" formatCode="#,##0.000000000"/>
    <numFmt numFmtId="187" formatCode="#,##0.0000000000"/>
    <numFmt numFmtId="188" formatCode="#,##0.00000000000"/>
    <numFmt numFmtId="189" formatCode="#,##0.000000000000"/>
    <numFmt numFmtId="190" formatCode="0.0000"/>
    <numFmt numFmtId="191" formatCode="0.000"/>
  </numFmts>
  <fonts count="6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Narrow"/>
      <family val="2"/>
    </font>
    <font>
      <sz val="14"/>
      <name val="Arial Cyr"/>
      <family val="0"/>
    </font>
    <font>
      <sz val="10"/>
      <name val="Arial Narrow"/>
      <family val="2"/>
    </font>
    <font>
      <sz val="8"/>
      <name val="Arial Narrow"/>
      <family val="2"/>
    </font>
    <font>
      <b/>
      <sz val="8.5"/>
      <name val="MS Sans Serif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0"/>
      <name val="Arial Narrow"/>
      <family val="2"/>
    </font>
    <font>
      <b/>
      <sz val="10"/>
      <name val="Arial Cyr"/>
      <family val="0"/>
    </font>
    <font>
      <sz val="9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 Narrow"/>
      <family val="2"/>
    </font>
    <font>
      <sz val="14"/>
      <color indexed="10"/>
      <name val="Arial Cyr"/>
      <family val="0"/>
    </font>
    <font>
      <sz val="10"/>
      <color indexed="10"/>
      <name val="Arial Narrow"/>
      <family val="2"/>
    </font>
    <font>
      <sz val="10"/>
      <color indexed="10"/>
      <name val="Arial Cyr"/>
      <family val="0"/>
    </font>
    <font>
      <sz val="8"/>
      <color indexed="10"/>
      <name val="Arial Narrow"/>
      <family val="2"/>
    </font>
    <font>
      <b/>
      <sz val="10"/>
      <color indexed="10"/>
      <name val="Arial Cyr"/>
      <family val="0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 Narrow"/>
      <family val="2"/>
    </font>
    <font>
      <sz val="14"/>
      <color rgb="FFFF0000"/>
      <name val="Arial Cyr"/>
      <family val="0"/>
    </font>
    <font>
      <sz val="10"/>
      <color rgb="FFFF0000"/>
      <name val="Arial Narrow"/>
      <family val="2"/>
    </font>
    <font>
      <sz val="10"/>
      <color rgb="FFFF0000"/>
      <name val="Arial Cyr"/>
      <family val="0"/>
    </font>
    <font>
      <sz val="8"/>
      <color rgb="FFFF0000"/>
      <name val="Arial Narrow"/>
      <family val="2"/>
    </font>
    <font>
      <b/>
      <sz val="10"/>
      <color rgb="FFFF0000"/>
      <name val="Arial Cyr"/>
      <family val="0"/>
    </font>
    <font>
      <sz val="9"/>
      <color rgb="FFFF0000"/>
      <name val="Arial Narrow"/>
      <family val="2"/>
    </font>
    <font>
      <b/>
      <sz val="9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/>
    </xf>
    <xf numFmtId="4" fontId="7" fillId="0" borderId="0" xfId="0" applyNumberFormat="1" applyFont="1" applyBorder="1" applyAlignment="1">
      <alignment horizontal="right" vertical="center"/>
    </xf>
    <xf numFmtId="173" fontId="6" fillId="0" borderId="10" xfId="0" applyNumberFormat="1" applyFont="1" applyBorder="1" applyAlignment="1">
      <alignment horizontal="left" vertical="center"/>
    </xf>
    <xf numFmtId="179" fontId="6" fillId="0" borderId="0" xfId="0" applyNumberFormat="1" applyFont="1" applyFill="1" applyBorder="1" applyAlignment="1">
      <alignment horizontal="right" vertical="center" wrapText="1"/>
    </xf>
    <xf numFmtId="179" fontId="6" fillId="0" borderId="11" xfId="0" applyNumberFormat="1" applyFont="1" applyFill="1" applyBorder="1" applyAlignment="1">
      <alignment horizontal="right" vertical="center" wrapText="1"/>
    </xf>
    <xf numFmtId="172" fontId="6" fillId="0" borderId="12" xfId="0" applyNumberFormat="1" applyFont="1" applyBorder="1" applyAlignment="1">
      <alignment/>
    </xf>
    <xf numFmtId="172" fontId="6" fillId="0" borderId="11" xfId="0" applyNumberFormat="1" applyFont="1" applyBorder="1" applyAlignment="1">
      <alignment/>
    </xf>
    <xf numFmtId="172" fontId="6" fillId="0" borderId="13" xfId="0" applyNumberFormat="1" applyFont="1" applyBorder="1" applyAlignment="1">
      <alignment/>
    </xf>
    <xf numFmtId="172" fontId="6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left" vertical="center"/>
    </xf>
    <xf numFmtId="179" fontId="6" fillId="0" borderId="14" xfId="0" applyNumberFormat="1" applyFont="1" applyFill="1" applyBorder="1" applyAlignment="1">
      <alignment horizontal="right" vertical="center" wrapText="1"/>
    </xf>
    <xf numFmtId="49" fontId="6" fillId="0" borderId="15" xfId="0" applyNumberFormat="1" applyFont="1" applyBorder="1" applyAlignment="1">
      <alignment horizontal="left" vertical="center"/>
    </xf>
    <xf numFmtId="179" fontId="6" fillId="0" borderId="16" xfId="0" applyNumberFormat="1" applyFont="1" applyFill="1" applyBorder="1" applyAlignment="1">
      <alignment horizontal="right" vertical="center" wrapText="1"/>
    </xf>
    <xf numFmtId="179" fontId="6" fillId="0" borderId="17" xfId="0" applyNumberFormat="1" applyFont="1" applyFill="1" applyBorder="1" applyAlignment="1">
      <alignment horizontal="right" vertical="center" wrapText="1"/>
    </xf>
    <xf numFmtId="49" fontId="11" fillId="0" borderId="18" xfId="0" applyNumberFormat="1" applyFont="1" applyBorder="1" applyAlignment="1">
      <alignment horizontal="left" vertical="center"/>
    </xf>
    <xf numFmtId="179" fontId="11" fillId="0" borderId="19" xfId="0" applyNumberFormat="1" applyFont="1" applyFill="1" applyBorder="1" applyAlignment="1">
      <alignment horizontal="right" vertical="center" wrapText="1"/>
    </xf>
    <xf numFmtId="179" fontId="11" fillId="0" borderId="20" xfId="0" applyNumberFormat="1" applyFont="1" applyFill="1" applyBorder="1" applyAlignment="1">
      <alignment horizontal="right" vertical="center" wrapText="1"/>
    </xf>
    <xf numFmtId="172" fontId="11" fillId="0" borderId="21" xfId="0" applyNumberFormat="1" applyFont="1" applyBorder="1" applyAlignment="1">
      <alignment/>
    </xf>
    <xf numFmtId="172" fontId="11" fillId="0" borderId="20" xfId="0" applyNumberFormat="1" applyFont="1" applyBorder="1" applyAlignment="1">
      <alignment/>
    </xf>
    <xf numFmtId="172" fontId="11" fillId="0" borderId="22" xfId="0" applyNumberFormat="1" applyFont="1" applyBorder="1" applyAlignment="1">
      <alignment/>
    </xf>
    <xf numFmtId="172" fontId="11" fillId="0" borderId="18" xfId="0" applyNumberFormat="1" applyFont="1" applyBorder="1" applyAlignment="1">
      <alignment horizontal="center"/>
    </xf>
    <xf numFmtId="172" fontId="11" fillId="0" borderId="19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left" vertical="center"/>
    </xf>
    <xf numFmtId="179" fontId="6" fillId="0" borderId="24" xfId="0" applyNumberFormat="1" applyFont="1" applyFill="1" applyBorder="1" applyAlignment="1">
      <alignment horizontal="right" vertical="center" wrapText="1"/>
    </xf>
    <xf numFmtId="179" fontId="6" fillId="0" borderId="25" xfId="0" applyNumberFormat="1" applyFont="1" applyFill="1" applyBorder="1" applyAlignment="1">
      <alignment horizontal="right" vertical="center" wrapText="1"/>
    </xf>
    <xf numFmtId="172" fontId="6" fillId="0" borderId="26" xfId="0" applyNumberFormat="1" applyFont="1" applyBorder="1" applyAlignment="1">
      <alignment/>
    </xf>
    <xf numFmtId="172" fontId="6" fillId="0" borderId="25" xfId="0" applyNumberFormat="1" applyFont="1" applyBorder="1" applyAlignment="1">
      <alignment/>
    </xf>
    <xf numFmtId="172" fontId="6" fillId="0" borderId="27" xfId="0" applyNumberFormat="1" applyFont="1" applyBorder="1" applyAlignment="1">
      <alignment/>
    </xf>
    <xf numFmtId="0" fontId="6" fillId="0" borderId="0" xfId="0" applyFont="1" applyAlignment="1">
      <alignment/>
    </xf>
    <xf numFmtId="172" fontId="6" fillId="0" borderId="28" xfId="0" applyNumberFormat="1" applyFont="1" applyBorder="1" applyAlignment="1">
      <alignment/>
    </xf>
    <xf numFmtId="172" fontId="6" fillId="0" borderId="17" xfId="0" applyNumberFormat="1" applyFont="1" applyBorder="1" applyAlignment="1">
      <alignment/>
    </xf>
    <xf numFmtId="172" fontId="6" fillId="0" borderId="29" xfId="0" applyNumberFormat="1" applyFont="1" applyBorder="1" applyAlignment="1">
      <alignment/>
    </xf>
    <xf numFmtId="0" fontId="11" fillId="0" borderId="0" xfId="0" applyFont="1" applyAlignment="1">
      <alignment/>
    </xf>
    <xf numFmtId="49" fontId="6" fillId="0" borderId="30" xfId="0" applyNumberFormat="1" applyFont="1" applyBorder="1" applyAlignment="1">
      <alignment horizontal="left" vertical="center"/>
    </xf>
    <xf numFmtId="49" fontId="6" fillId="0" borderId="31" xfId="0" applyNumberFormat="1" applyFont="1" applyBorder="1" applyAlignment="1">
      <alignment horizontal="left" vertical="center"/>
    </xf>
    <xf numFmtId="179" fontId="6" fillId="0" borderId="32" xfId="0" applyNumberFormat="1" applyFont="1" applyFill="1" applyBorder="1" applyAlignment="1">
      <alignment horizontal="right" vertical="center" wrapText="1"/>
    </xf>
    <xf numFmtId="172" fontId="6" fillId="0" borderId="33" xfId="0" applyNumberFormat="1" applyFont="1" applyBorder="1" applyAlignment="1">
      <alignment/>
    </xf>
    <xf numFmtId="49" fontId="11" fillId="0" borderId="34" xfId="0" applyNumberFormat="1" applyFont="1" applyBorder="1" applyAlignment="1">
      <alignment horizontal="left" vertical="center"/>
    </xf>
    <xf numFmtId="0" fontId="11" fillId="0" borderId="18" xfId="0" applyFont="1" applyBorder="1" applyAlignment="1">
      <alignment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35" xfId="0" applyNumberFormat="1" applyFont="1" applyBorder="1" applyAlignment="1">
      <alignment horizontal="left" vertical="center"/>
    </xf>
    <xf numFmtId="173" fontId="6" fillId="0" borderId="10" xfId="0" applyNumberFormat="1" applyFont="1" applyBorder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3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179" fontId="6" fillId="0" borderId="36" xfId="0" applyNumberFormat="1" applyFont="1" applyFill="1" applyBorder="1" applyAlignment="1">
      <alignment horizontal="right" vertical="center" wrapText="1"/>
    </xf>
    <xf numFmtId="0" fontId="11" fillId="0" borderId="19" xfId="0" applyFont="1" applyBorder="1" applyAlignment="1">
      <alignment/>
    </xf>
    <xf numFmtId="179" fontId="6" fillId="0" borderId="37" xfId="0" applyNumberFormat="1" applyFont="1" applyFill="1" applyBorder="1" applyAlignment="1">
      <alignment horizontal="right" vertical="center" wrapText="1"/>
    </xf>
    <xf numFmtId="179" fontId="11" fillId="0" borderId="38" xfId="0" applyNumberFormat="1" applyFont="1" applyFill="1" applyBorder="1" applyAlignment="1">
      <alignment horizontal="right" vertical="center" wrapText="1"/>
    </xf>
    <xf numFmtId="4" fontId="61" fillId="0" borderId="0" xfId="0" applyNumberFormat="1" applyFont="1" applyBorder="1" applyAlignment="1">
      <alignment horizontal="right" vertical="center" wrapText="1"/>
    </xf>
    <xf numFmtId="0" fontId="62" fillId="0" borderId="0" xfId="0" applyFont="1" applyAlignment="1">
      <alignment/>
    </xf>
    <xf numFmtId="4" fontId="63" fillId="0" borderId="0" xfId="0" applyNumberFormat="1" applyFont="1" applyBorder="1" applyAlignment="1">
      <alignment horizontal="right" vertical="center" wrapText="1"/>
    </xf>
    <xf numFmtId="0" fontId="64" fillId="0" borderId="0" xfId="0" applyFont="1" applyAlignment="1">
      <alignment/>
    </xf>
    <xf numFmtId="4" fontId="65" fillId="0" borderId="0" xfId="0" applyNumberFormat="1" applyFont="1" applyBorder="1" applyAlignment="1">
      <alignment horizontal="right" vertical="center" wrapText="1"/>
    </xf>
    <xf numFmtId="179" fontId="63" fillId="0" borderId="0" xfId="0" applyNumberFormat="1" applyFont="1" applyBorder="1" applyAlignment="1">
      <alignment horizontal="right" vertical="center" wrapText="1"/>
    </xf>
    <xf numFmtId="179" fontId="6" fillId="0" borderId="39" xfId="0" applyNumberFormat="1" applyFont="1" applyFill="1" applyBorder="1" applyAlignment="1">
      <alignment horizontal="right" vertical="center" wrapText="1"/>
    </xf>
    <xf numFmtId="179" fontId="6" fillId="0" borderId="40" xfId="0" applyNumberFormat="1" applyFont="1" applyFill="1" applyBorder="1" applyAlignment="1">
      <alignment horizontal="right" vertical="center" wrapText="1"/>
    </xf>
    <xf numFmtId="172" fontId="6" fillId="0" borderId="0" xfId="0" applyNumberFormat="1" applyFont="1" applyBorder="1" applyAlignment="1">
      <alignment horizontal="center"/>
    </xf>
    <xf numFmtId="172" fontId="6" fillId="0" borderId="19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4" fontId="14" fillId="0" borderId="0" xfId="0" applyNumberFormat="1" applyFont="1" applyBorder="1" applyAlignment="1">
      <alignment horizontal="right" vertical="center" wrapText="1"/>
    </xf>
    <xf numFmtId="4" fontId="15" fillId="0" borderId="0" xfId="0" applyNumberFormat="1" applyFont="1" applyBorder="1" applyAlignment="1">
      <alignment horizontal="right" vertical="center" wrapText="1"/>
    </xf>
    <xf numFmtId="179" fontId="6" fillId="0" borderId="0" xfId="0" applyNumberFormat="1" applyFont="1" applyBorder="1" applyAlignment="1">
      <alignment horizontal="right" vertical="center" wrapText="1"/>
    </xf>
    <xf numFmtId="172" fontId="6" fillId="0" borderId="41" xfId="0" applyNumberFormat="1" applyFont="1" applyBorder="1" applyAlignment="1">
      <alignment/>
    </xf>
    <xf numFmtId="172" fontId="6" fillId="0" borderId="36" xfId="0" applyNumberFormat="1" applyFont="1" applyBorder="1" applyAlignment="1">
      <alignment/>
    </xf>
    <xf numFmtId="172" fontId="6" fillId="0" borderId="42" xfId="0" applyNumberFormat="1" applyFont="1" applyBorder="1" applyAlignment="1">
      <alignment/>
    </xf>
    <xf numFmtId="172" fontId="6" fillId="0" borderId="43" xfId="0" applyNumberFormat="1" applyFont="1" applyBorder="1" applyAlignment="1">
      <alignment/>
    </xf>
    <xf numFmtId="172" fontId="6" fillId="0" borderId="32" xfId="0" applyNumberFormat="1" applyFont="1" applyBorder="1" applyAlignment="1">
      <alignment/>
    </xf>
    <xf numFmtId="0" fontId="66" fillId="0" borderId="0" xfId="0" applyFont="1" applyAlignment="1">
      <alignment/>
    </xf>
    <xf numFmtId="179" fontId="67" fillId="0" borderId="0" xfId="0" applyNumberFormat="1" applyFont="1" applyFill="1" applyBorder="1" applyAlignment="1">
      <alignment horizontal="right" vertical="center" wrapText="1"/>
    </xf>
    <xf numFmtId="4" fontId="68" fillId="0" borderId="0" xfId="0" applyNumberFormat="1" applyFont="1" applyBorder="1" applyAlignment="1">
      <alignment horizontal="right" vertical="center" wrapText="1"/>
    </xf>
    <xf numFmtId="4" fontId="67" fillId="0" borderId="0" xfId="0" applyNumberFormat="1" applyFont="1" applyBorder="1" applyAlignment="1">
      <alignment horizontal="right" vertical="center" wrapText="1"/>
    </xf>
    <xf numFmtId="179" fontId="6" fillId="0" borderId="44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173" fontId="6" fillId="0" borderId="23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/>
    </xf>
    <xf numFmtId="49" fontId="6" fillId="0" borderId="34" xfId="0" applyNumberFormat="1" applyFont="1" applyBorder="1" applyAlignment="1">
      <alignment horizontal="left" vertical="center"/>
    </xf>
    <xf numFmtId="49" fontId="14" fillId="0" borderId="18" xfId="0" applyNumberFormat="1" applyFont="1" applyBorder="1" applyAlignment="1">
      <alignment horizontal="left" vertical="center"/>
    </xf>
    <xf numFmtId="4" fontId="7" fillId="0" borderId="0" xfId="0" applyNumberFormat="1" applyFont="1" applyBorder="1" applyAlignment="1">
      <alignment horizontal="right" vertical="center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0" borderId="21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172" fontId="6" fillId="0" borderId="0" xfId="0" applyNumberFormat="1" applyFont="1" applyBorder="1" applyAlignment="1">
      <alignment/>
    </xf>
    <xf numFmtId="172" fontId="15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4" fontId="4" fillId="33" borderId="0" xfId="0" applyNumberFormat="1" applyFont="1" applyFill="1" applyBorder="1" applyAlignment="1">
      <alignment horizontal="right" vertical="center" wrapText="1"/>
    </xf>
    <xf numFmtId="4" fontId="6" fillId="33" borderId="0" xfId="0" applyNumberFormat="1" applyFont="1" applyFill="1" applyBorder="1" applyAlignment="1">
      <alignment horizontal="right" vertical="center" wrapText="1"/>
    </xf>
    <xf numFmtId="4" fontId="7" fillId="33" borderId="0" xfId="0" applyNumberFormat="1" applyFont="1" applyFill="1" applyBorder="1" applyAlignment="1">
      <alignment horizontal="right" vertical="center"/>
    </xf>
    <xf numFmtId="0" fontId="14" fillId="33" borderId="21" xfId="0" applyFont="1" applyFill="1" applyBorder="1" applyAlignment="1">
      <alignment horizontal="center" vertical="center" wrapText="1"/>
    </xf>
    <xf numFmtId="0" fontId="14" fillId="33" borderId="45" xfId="0" applyFont="1" applyFill="1" applyBorder="1" applyAlignment="1">
      <alignment horizontal="center" vertical="center" wrapText="1"/>
    </xf>
    <xf numFmtId="179" fontId="6" fillId="33" borderId="26" xfId="0" applyNumberFormat="1" applyFont="1" applyFill="1" applyBorder="1" applyAlignment="1">
      <alignment horizontal="right" vertical="center" wrapText="1"/>
    </xf>
    <xf numFmtId="179" fontId="6" fillId="33" borderId="24" xfId="0" applyNumberFormat="1" applyFont="1" applyFill="1" applyBorder="1" applyAlignment="1">
      <alignment horizontal="right" vertical="center" wrapText="1"/>
    </xf>
    <xf numFmtId="179" fontId="6" fillId="33" borderId="12" xfId="0" applyNumberFormat="1" applyFont="1" applyFill="1" applyBorder="1" applyAlignment="1">
      <alignment horizontal="right" vertical="center" wrapText="1"/>
    </xf>
    <xf numFmtId="179" fontId="6" fillId="33" borderId="14" xfId="0" applyNumberFormat="1" applyFont="1" applyFill="1" applyBorder="1" applyAlignment="1">
      <alignment horizontal="right" vertical="center" wrapText="1"/>
    </xf>
    <xf numFmtId="179" fontId="6" fillId="33" borderId="41" xfId="0" applyNumberFormat="1" applyFont="1" applyFill="1" applyBorder="1" applyAlignment="1">
      <alignment horizontal="right" vertical="center" wrapText="1"/>
    </xf>
    <xf numFmtId="179" fontId="6" fillId="33" borderId="0" xfId="0" applyNumberFormat="1" applyFont="1" applyFill="1" applyBorder="1" applyAlignment="1">
      <alignment horizontal="right" vertical="center" wrapText="1"/>
    </xf>
    <xf numFmtId="179" fontId="6" fillId="33" borderId="28" xfId="0" applyNumberFormat="1" applyFont="1" applyFill="1" applyBorder="1" applyAlignment="1">
      <alignment horizontal="right" vertical="center" wrapText="1"/>
    </xf>
    <xf numFmtId="179" fontId="6" fillId="33" borderId="16" xfId="0" applyNumberFormat="1" applyFont="1" applyFill="1" applyBorder="1" applyAlignment="1">
      <alignment horizontal="right" vertical="center" wrapText="1"/>
    </xf>
    <xf numFmtId="179" fontId="11" fillId="33" borderId="21" xfId="0" applyNumberFormat="1" applyFont="1" applyFill="1" applyBorder="1" applyAlignment="1">
      <alignment horizontal="right" vertical="center" wrapText="1"/>
    </xf>
    <xf numFmtId="179" fontId="11" fillId="33" borderId="19" xfId="0" applyNumberFormat="1" applyFont="1" applyFill="1" applyBorder="1" applyAlignment="1">
      <alignment horizontal="right" vertical="center" wrapText="1"/>
    </xf>
    <xf numFmtId="179" fontId="11" fillId="33" borderId="45" xfId="0" applyNumberFormat="1" applyFont="1" applyFill="1" applyBorder="1" applyAlignment="1">
      <alignment horizontal="right" vertical="center" wrapText="1"/>
    </xf>
    <xf numFmtId="179" fontId="6" fillId="33" borderId="43" xfId="0" applyNumberFormat="1" applyFont="1" applyFill="1" applyBorder="1" applyAlignment="1">
      <alignment horizontal="right" vertical="center" wrapText="1"/>
    </xf>
    <xf numFmtId="179" fontId="6" fillId="33" borderId="37" xfId="0" applyNumberFormat="1" applyFont="1" applyFill="1" applyBorder="1" applyAlignment="1">
      <alignment horizontal="right" vertical="center" wrapText="1"/>
    </xf>
    <xf numFmtId="4" fontId="14" fillId="33" borderId="0" xfId="0" applyNumberFormat="1" applyFont="1" applyFill="1" applyBorder="1" applyAlignment="1">
      <alignment horizontal="right" vertical="center" wrapText="1"/>
    </xf>
    <xf numFmtId="4" fontId="15" fillId="33" borderId="0" xfId="0" applyNumberFormat="1" applyFont="1" applyFill="1" applyBorder="1" applyAlignment="1">
      <alignment horizontal="right" vertical="center" wrapText="1"/>
    </xf>
    <xf numFmtId="0" fontId="0" fillId="33" borderId="0" xfId="0" applyFont="1" applyFill="1" applyAlignment="1">
      <alignment/>
    </xf>
    <xf numFmtId="49" fontId="8" fillId="0" borderId="3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49" fontId="9" fillId="0" borderId="46" xfId="0" applyNumberFormat="1" applyFont="1" applyFill="1" applyBorder="1" applyAlignment="1">
      <alignment horizontal="center" vertical="center" wrapText="1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49" fontId="8" fillId="0" borderId="34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vertical="center"/>
    </xf>
    <xf numFmtId="49" fontId="8" fillId="0" borderId="49" xfId="0" applyNumberFormat="1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vertical="center" wrapText="1"/>
    </xf>
    <xf numFmtId="49" fontId="8" fillId="0" borderId="51" xfId="0" applyNumberFormat="1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vertical="center" wrapText="1"/>
    </xf>
    <xf numFmtId="49" fontId="8" fillId="0" borderId="51" xfId="0" applyNumberFormat="1" applyFont="1" applyBorder="1" applyAlignment="1">
      <alignment horizontal="center" vertical="center" wrapText="1"/>
    </xf>
    <xf numFmtId="0" fontId="0" fillId="0" borderId="52" xfId="0" applyFont="1" applyBorder="1" applyAlignment="1">
      <alignment vertical="center" wrapText="1"/>
    </xf>
    <xf numFmtId="49" fontId="8" fillId="0" borderId="49" xfId="0" applyNumberFormat="1" applyFont="1" applyBorder="1" applyAlignment="1">
      <alignment horizontal="center" vertical="center" wrapText="1"/>
    </xf>
    <xf numFmtId="0" fontId="0" fillId="0" borderId="50" xfId="0" applyFont="1" applyBorder="1" applyAlignment="1">
      <alignment vertical="center" wrapText="1"/>
    </xf>
    <xf numFmtId="49" fontId="8" fillId="0" borderId="47" xfId="0" applyNumberFormat="1" applyFont="1" applyBorder="1" applyAlignment="1">
      <alignment horizontal="center" vertical="center" wrapText="1"/>
    </xf>
    <xf numFmtId="0" fontId="0" fillId="0" borderId="53" xfId="0" applyFont="1" applyBorder="1" applyAlignment="1">
      <alignment vertical="center" wrapText="1"/>
    </xf>
    <xf numFmtId="49" fontId="8" fillId="33" borderId="18" xfId="0" applyNumberFormat="1" applyFont="1" applyFill="1" applyBorder="1" applyAlignment="1">
      <alignment horizontal="center" vertical="center" wrapText="1"/>
    </xf>
    <xf numFmtId="0" fontId="0" fillId="33" borderId="5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zoomScalePageLayoutView="0" workbookViewId="0" topLeftCell="A1">
      <selection activeCell="A36" sqref="A36:IV36"/>
    </sheetView>
  </sheetViews>
  <sheetFormatPr defaultColWidth="8.875" defaultRowHeight="12.75"/>
  <cols>
    <col min="1" max="1" width="45.75390625" style="64" customWidth="1"/>
    <col min="2" max="2" width="13.625" style="55" customWidth="1"/>
    <col min="3" max="3" width="13.125" style="55" customWidth="1"/>
    <col min="4" max="4" width="12.875" style="64" customWidth="1"/>
    <col min="5" max="5" width="13.25390625" style="64" customWidth="1"/>
    <col min="6" max="6" width="13.125" style="64" customWidth="1"/>
    <col min="7" max="7" width="11.375" style="116" customWidth="1"/>
    <col min="8" max="8" width="12.25390625" style="116" customWidth="1"/>
    <col min="9" max="9" width="8.25390625" style="64" customWidth="1"/>
    <col min="10" max="10" width="8.625" style="64" customWidth="1"/>
    <col min="11" max="11" width="9.00390625" style="64" customWidth="1"/>
    <col min="12" max="12" width="10.375" style="64" customWidth="1"/>
    <col min="13" max="13" width="9.25390625" style="64" customWidth="1"/>
    <col min="14" max="16384" width="8.875" style="55" customWidth="1"/>
  </cols>
  <sheetData>
    <row r="1" spans="1:13" s="53" customFormat="1" ht="18">
      <c r="A1" s="1" t="s">
        <v>43</v>
      </c>
      <c r="B1" s="52"/>
      <c r="C1" s="52"/>
      <c r="D1" s="62"/>
      <c r="E1" s="62"/>
      <c r="F1" s="62"/>
      <c r="G1" s="96"/>
      <c r="H1" s="96"/>
      <c r="I1" s="87"/>
      <c r="J1" s="2"/>
      <c r="K1" s="44" t="s">
        <v>31</v>
      </c>
      <c r="L1" s="2"/>
      <c r="M1" s="2"/>
    </row>
    <row r="2" spans="1:13" s="53" customFormat="1" ht="12" customHeight="1">
      <c r="A2" s="1"/>
      <c r="B2" s="52"/>
      <c r="C2" s="52"/>
      <c r="D2" s="62"/>
      <c r="E2" s="62"/>
      <c r="F2" s="62"/>
      <c r="G2" s="96"/>
      <c r="H2" s="96"/>
      <c r="I2" s="87"/>
      <c r="J2" s="2"/>
      <c r="K2" s="45" t="s">
        <v>32</v>
      </c>
      <c r="L2" s="2"/>
      <c r="M2" s="2"/>
    </row>
    <row r="3" spans="1:9" ht="12.75">
      <c r="A3" s="78"/>
      <c r="B3" s="54"/>
      <c r="C3" s="54"/>
      <c r="D3" s="63"/>
      <c r="E3" s="63"/>
      <c r="F3" s="63"/>
      <c r="G3" s="97"/>
      <c r="H3" s="97"/>
      <c r="I3" s="88"/>
    </row>
    <row r="4" spans="1:11" ht="14.25" customHeight="1" thickBot="1">
      <c r="A4" s="79"/>
      <c r="C4" s="56"/>
      <c r="D4" s="86"/>
      <c r="F4" s="3" t="s">
        <v>23</v>
      </c>
      <c r="G4" s="98"/>
      <c r="H4" s="98"/>
      <c r="I4" s="89"/>
      <c r="K4" s="89"/>
    </row>
    <row r="5" spans="1:13" ht="21.75" customHeight="1" thickBot="1">
      <c r="A5" s="122" t="s">
        <v>0</v>
      </c>
      <c r="B5" s="124" t="s">
        <v>44</v>
      </c>
      <c r="C5" s="126" t="s">
        <v>42</v>
      </c>
      <c r="D5" s="128" t="s">
        <v>45</v>
      </c>
      <c r="E5" s="130" t="s">
        <v>46</v>
      </c>
      <c r="F5" s="132" t="s">
        <v>47</v>
      </c>
      <c r="G5" s="134" t="s">
        <v>38</v>
      </c>
      <c r="H5" s="135"/>
      <c r="I5" s="119" t="s">
        <v>16</v>
      </c>
      <c r="J5" s="120"/>
      <c r="K5" s="121"/>
      <c r="L5" s="117" t="s">
        <v>53</v>
      </c>
      <c r="M5" s="118"/>
    </row>
    <row r="6" spans="1:13" ht="41.25" customHeight="1" thickBot="1">
      <c r="A6" s="123"/>
      <c r="B6" s="125"/>
      <c r="C6" s="127"/>
      <c r="D6" s="129"/>
      <c r="E6" s="131"/>
      <c r="F6" s="133"/>
      <c r="G6" s="99" t="s">
        <v>48</v>
      </c>
      <c r="H6" s="100" t="s">
        <v>49</v>
      </c>
      <c r="I6" s="90" t="s">
        <v>50</v>
      </c>
      <c r="J6" s="91" t="s">
        <v>51</v>
      </c>
      <c r="K6" s="92" t="s">
        <v>52</v>
      </c>
      <c r="L6" s="46" t="s">
        <v>33</v>
      </c>
      <c r="M6" s="47" t="s">
        <v>34</v>
      </c>
    </row>
    <row r="7" spans="1:13" ht="12.75">
      <c r="A7" s="80" t="s">
        <v>1</v>
      </c>
      <c r="B7" s="26">
        <v>273970.5</v>
      </c>
      <c r="C7" s="25">
        <v>121702.2</v>
      </c>
      <c r="D7" s="26">
        <v>280427.1</v>
      </c>
      <c r="E7" s="26">
        <v>129649.3</v>
      </c>
      <c r="F7" s="77">
        <v>133773.9</v>
      </c>
      <c r="G7" s="101">
        <f>F7-E7</f>
        <v>4124.599999999991</v>
      </c>
      <c r="H7" s="102">
        <f>F7-C7</f>
        <v>12071.699999999997</v>
      </c>
      <c r="I7" s="27">
        <f>F7/D7*100</f>
        <v>47.70362778775661</v>
      </c>
      <c r="J7" s="28">
        <f>F7/E7*100</f>
        <v>103.18135153834227</v>
      </c>
      <c r="K7" s="29">
        <f>F7/C7*100</f>
        <v>109.91904829986639</v>
      </c>
      <c r="L7" s="10">
        <f aca="true" t="shared" si="0" ref="L7:L28">F7/$F$28*100</f>
        <v>61.85083541041806</v>
      </c>
      <c r="M7" s="10">
        <f aca="true" t="shared" si="1" ref="M7:M40">F7/$F$40*100</f>
        <v>19.114404326322195</v>
      </c>
    </row>
    <row r="8" spans="1:13" ht="12.75">
      <c r="A8" s="4" t="s">
        <v>39</v>
      </c>
      <c r="B8" s="6">
        <v>538.3</v>
      </c>
      <c r="C8" s="12">
        <v>254.3</v>
      </c>
      <c r="D8" s="6">
        <v>553.6</v>
      </c>
      <c r="E8" s="6">
        <v>276.8</v>
      </c>
      <c r="F8" s="12">
        <v>225.6</v>
      </c>
      <c r="G8" s="103">
        <f>F8-E8</f>
        <v>-51.20000000000002</v>
      </c>
      <c r="H8" s="104">
        <f>F8-C8</f>
        <v>-28.700000000000017</v>
      </c>
      <c r="I8" s="7">
        <f>F8/D8*100</f>
        <v>40.7514450867052</v>
      </c>
      <c r="J8" s="8">
        <f>F8/E8*100</f>
        <v>81.5028901734104</v>
      </c>
      <c r="K8" s="9">
        <f>F8/C8*100</f>
        <v>88.71411718442783</v>
      </c>
      <c r="L8" s="10">
        <f t="shared" si="0"/>
        <v>0.10430695725093098</v>
      </c>
      <c r="M8" s="10">
        <f t="shared" si="1"/>
        <v>0.032235059425032</v>
      </c>
    </row>
    <row r="9" spans="1:13" ht="25.5">
      <c r="A9" s="43" t="s">
        <v>29</v>
      </c>
      <c r="B9" s="48">
        <v>85284.3</v>
      </c>
      <c r="C9" s="5">
        <v>45338.2</v>
      </c>
      <c r="D9" s="26">
        <v>80693</v>
      </c>
      <c r="E9" s="26">
        <v>39493</v>
      </c>
      <c r="F9" s="5">
        <v>31881.3</v>
      </c>
      <c r="G9" s="105">
        <f aca="true" t="shared" si="2" ref="G9:G40">F9-E9</f>
        <v>-7611.700000000001</v>
      </c>
      <c r="H9" s="106">
        <f aca="true" t="shared" si="3" ref="H9:H40">F9-C9</f>
        <v>-13456.899999999998</v>
      </c>
      <c r="I9" s="27">
        <f>F9/D9*100</f>
        <v>39.50937503872702</v>
      </c>
      <c r="J9" s="28">
        <f>F9/E9*100</f>
        <v>80.72645785329046</v>
      </c>
      <c r="K9" s="9">
        <f>F9/C9*100</f>
        <v>70.31884812365732</v>
      </c>
      <c r="L9" s="10">
        <f t="shared" si="0"/>
        <v>14.740431720762881</v>
      </c>
      <c r="M9" s="10">
        <f t="shared" si="1"/>
        <v>4.555388298081882</v>
      </c>
    </row>
    <row r="10" spans="1:13" ht="12.75">
      <c r="A10" s="11" t="s">
        <v>2</v>
      </c>
      <c r="B10" s="6">
        <v>14616.9</v>
      </c>
      <c r="C10" s="12">
        <v>6852.6</v>
      </c>
      <c r="D10" s="6">
        <v>13470</v>
      </c>
      <c r="E10" s="6">
        <v>7400</v>
      </c>
      <c r="F10" s="12">
        <v>6832.4</v>
      </c>
      <c r="G10" s="103">
        <f t="shared" si="2"/>
        <v>-567.6000000000004</v>
      </c>
      <c r="H10" s="104">
        <f t="shared" si="3"/>
        <v>-20.200000000000728</v>
      </c>
      <c r="I10" s="7">
        <f aca="true" t="shared" si="4" ref="I10:I40">F10/D10*100</f>
        <v>50.72308834446919</v>
      </c>
      <c r="J10" s="8">
        <f aca="true" t="shared" si="5" ref="J10:J40">F10/E10*100</f>
        <v>92.32972972972972</v>
      </c>
      <c r="K10" s="9">
        <f aca="true" t="shared" si="6" ref="K10:K40">F10/C10*100</f>
        <v>99.70522137582815</v>
      </c>
      <c r="L10" s="10">
        <f t="shared" si="0"/>
        <v>3.1589842851119716</v>
      </c>
      <c r="M10" s="10">
        <f t="shared" si="1"/>
        <v>0.9762536348208715</v>
      </c>
    </row>
    <row r="11" spans="1:13" ht="13.5" customHeight="1">
      <c r="A11" s="11" t="s">
        <v>3</v>
      </c>
      <c r="B11" s="6">
        <v>61.2</v>
      </c>
      <c r="C11" s="12">
        <v>55.1</v>
      </c>
      <c r="D11" s="6">
        <v>112</v>
      </c>
      <c r="E11" s="6">
        <v>112</v>
      </c>
      <c r="F11" s="12">
        <v>7.8</v>
      </c>
      <c r="G11" s="103">
        <f t="shared" si="2"/>
        <v>-104.2</v>
      </c>
      <c r="H11" s="104">
        <f t="shared" si="3"/>
        <v>-47.300000000000004</v>
      </c>
      <c r="I11" s="7">
        <f t="shared" si="4"/>
        <v>6.964285714285714</v>
      </c>
      <c r="J11" s="8">
        <f t="shared" si="5"/>
        <v>6.964285714285714</v>
      </c>
      <c r="K11" s="9">
        <f t="shared" si="6"/>
        <v>14.156079854809436</v>
      </c>
      <c r="L11" s="10">
        <f t="shared" si="0"/>
        <v>0.0036063575645268685</v>
      </c>
      <c r="M11" s="10">
        <f t="shared" si="1"/>
        <v>0.0011145100333122763</v>
      </c>
    </row>
    <row r="12" spans="1:13" ht="23.25" customHeight="1">
      <c r="A12" s="41" t="s">
        <v>30</v>
      </c>
      <c r="B12" s="6">
        <v>1325.9</v>
      </c>
      <c r="C12" s="12">
        <v>533.4</v>
      </c>
      <c r="D12" s="6">
        <v>1613</v>
      </c>
      <c r="E12" s="6">
        <v>713</v>
      </c>
      <c r="F12" s="12">
        <v>542.9</v>
      </c>
      <c r="G12" s="103">
        <f t="shared" si="2"/>
        <v>-170.10000000000002</v>
      </c>
      <c r="H12" s="104">
        <f t="shared" si="3"/>
        <v>9.5</v>
      </c>
      <c r="I12" s="7">
        <f t="shared" si="4"/>
        <v>33.65778053316801</v>
      </c>
      <c r="J12" s="8">
        <f t="shared" si="5"/>
        <v>76.14305750350631</v>
      </c>
      <c r="K12" s="9">
        <f t="shared" si="6"/>
        <v>101.78102737157855</v>
      </c>
      <c r="L12" s="10">
        <f t="shared" si="0"/>
        <v>0.25101173356174833</v>
      </c>
      <c r="M12" s="10">
        <f t="shared" si="1"/>
        <v>0.07757275603656857</v>
      </c>
    </row>
    <row r="13" spans="1:13" ht="12.75" customHeight="1">
      <c r="A13" s="11" t="s">
        <v>4</v>
      </c>
      <c r="B13" s="6">
        <v>6512.1</v>
      </c>
      <c r="C13" s="12">
        <v>3178.7</v>
      </c>
      <c r="D13" s="6">
        <v>6235</v>
      </c>
      <c r="E13" s="6">
        <v>3067.4</v>
      </c>
      <c r="F13" s="12">
        <v>2634.9</v>
      </c>
      <c r="G13" s="103">
        <f t="shared" si="2"/>
        <v>-432.5</v>
      </c>
      <c r="H13" s="104">
        <f t="shared" si="3"/>
        <v>-543.7999999999997</v>
      </c>
      <c r="I13" s="7">
        <f t="shared" si="4"/>
        <v>42.259823576583806</v>
      </c>
      <c r="J13" s="8">
        <f t="shared" si="5"/>
        <v>85.90011084305928</v>
      </c>
      <c r="K13" s="9">
        <f t="shared" si="6"/>
        <v>82.8923773869821</v>
      </c>
      <c r="L13" s="10">
        <f t="shared" si="0"/>
        <v>1.218255326509211</v>
      </c>
      <c r="M13" s="10">
        <f t="shared" si="1"/>
        <v>0.3764900624069894</v>
      </c>
    </row>
    <row r="14" spans="1:13" ht="12.75" customHeight="1" hidden="1">
      <c r="A14" s="11" t="s">
        <v>22</v>
      </c>
      <c r="B14" s="6">
        <v>0</v>
      </c>
      <c r="C14" s="12">
        <v>0</v>
      </c>
      <c r="D14" s="6">
        <v>0</v>
      </c>
      <c r="E14" s="6">
        <v>0</v>
      </c>
      <c r="F14" s="12">
        <v>0</v>
      </c>
      <c r="G14" s="103">
        <f t="shared" si="2"/>
        <v>0</v>
      </c>
      <c r="H14" s="104">
        <f t="shared" si="3"/>
        <v>0</v>
      </c>
      <c r="I14" s="7" t="e">
        <f t="shared" si="4"/>
        <v>#DIV/0!</v>
      </c>
      <c r="J14" s="8" t="e">
        <f t="shared" si="5"/>
        <v>#DIV/0!</v>
      </c>
      <c r="K14" s="9" t="e">
        <f t="shared" si="6"/>
        <v>#DIV/0!</v>
      </c>
      <c r="L14" s="10">
        <f t="shared" si="0"/>
        <v>0</v>
      </c>
      <c r="M14" s="10">
        <f t="shared" si="1"/>
        <v>0</v>
      </c>
    </row>
    <row r="15" spans="1:13" ht="11.25" customHeight="1" hidden="1">
      <c r="A15" s="11" t="s">
        <v>14</v>
      </c>
      <c r="B15" s="6">
        <v>0</v>
      </c>
      <c r="C15" s="12">
        <v>0</v>
      </c>
      <c r="D15" s="6">
        <v>0</v>
      </c>
      <c r="E15" s="6">
        <v>0</v>
      </c>
      <c r="F15" s="12">
        <v>0</v>
      </c>
      <c r="G15" s="103">
        <f t="shared" si="2"/>
        <v>0</v>
      </c>
      <c r="H15" s="104">
        <f t="shared" si="3"/>
        <v>0</v>
      </c>
      <c r="I15" s="7" t="e">
        <f t="shared" si="4"/>
        <v>#DIV/0!</v>
      </c>
      <c r="J15" s="8" t="e">
        <f t="shared" si="5"/>
        <v>#DIV/0!</v>
      </c>
      <c r="K15" s="9" t="e">
        <f t="shared" si="6"/>
        <v>#DIV/0!</v>
      </c>
      <c r="L15" s="10">
        <f t="shared" si="0"/>
        <v>0</v>
      </c>
      <c r="M15" s="10">
        <f t="shared" si="1"/>
        <v>0</v>
      </c>
    </row>
    <row r="16" spans="1:13" ht="14.25" customHeight="1">
      <c r="A16" s="11" t="s">
        <v>12</v>
      </c>
      <c r="B16" s="6">
        <v>43853.3</v>
      </c>
      <c r="C16" s="12">
        <v>20322.6</v>
      </c>
      <c r="D16" s="6">
        <v>39261.8</v>
      </c>
      <c r="E16" s="6">
        <v>16848</v>
      </c>
      <c r="F16" s="12">
        <v>19664.9</v>
      </c>
      <c r="G16" s="103">
        <f t="shared" si="2"/>
        <v>2816.9000000000015</v>
      </c>
      <c r="H16" s="104">
        <f t="shared" si="3"/>
        <v>-657.6999999999971</v>
      </c>
      <c r="I16" s="7">
        <f t="shared" si="4"/>
        <v>50.08659816921283</v>
      </c>
      <c r="J16" s="8">
        <f t="shared" si="5"/>
        <v>116.71949192782527</v>
      </c>
      <c r="K16" s="9">
        <f t="shared" si="6"/>
        <v>96.76370149488747</v>
      </c>
      <c r="L16" s="10">
        <f t="shared" si="0"/>
        <v>9.092136009059542</v>
      </c>
      <c r="M16" s="10">
        <f t="shared" si="1"/>
        <v>2.8098369684721263</v>
      </c>
    </row>
    <row r="17" spans="1:13" ht="13.5" customHeight="1">
      <c r="A17" s="11" t="s">
        <v>20</v>
      </c>
      <c r="B17" s="6">
        <v>8883.5</v>
      </c>
      <c r="C17" s="12">
        <v>4768.7</v>
      </c>
      <c r="D17" s="6">
        <v>9561.9</v>
      </c>
      <c r="E17" s="6">
        <v>4780</v>
      </c>
      <c r="F17" s="12">
        <v>3933.6</v>
      </c>
      <c r="G17" s="103">
        <f t="shared" si="2"/>
        <v>-846.4000000000001</v>
      </c>
      <c r="H17" s="104">
        <f t="shared" si="3"/>
        <v>-835.0999999999999</v>
      </c>
      <c r="I17" s="7">
        <f t="shared" si="4"/>
        <v>41.1382674991372</v>
      </c>
      <c r="J17" s="8">
        <f t="shared" si="5"/>
        <v>82.29288702928869</v>
      </c>
      <c r="K17" s="9">
        <f t="shared" si="6"/>
        <v>82.4878897812821</v>
      </c>
      <c r="L17" s="10">
        <f t="shared" si="0"/>
        <v>1.8187138610029348</v>
      </c>
      <c r="M17" s="10">
        <f t="shared" si="1"/>
        <v>0.5620559829534834</v>
      </c>
    </row>
    <row r="18" spans="1:13" ht="13.5" customHeight="1">
      <c r="A18" s="11" t="s">
        <v>25</v>
      </c>
      <c r="B18" s="6">
        <v>2.8</v>
      </c>
      <c r="C18" s="12">
        <v>2.8</v>
      </c>
      <c r="D18" s="6">
        <v>5</v>
      </c>
      <c r="E18" s="6">
        <v>5</v>
      </c>
      <c r="F18" s="12">
        <v>27</v>
      </c>
      <c r="G18" s="103">
        <f t="shared" si="2"/>
        <v>22</v>
      </c>
      <c r="H18" s="104">
        <f t="shared" si="3"/>
        <v>24.2</v>
      </c>
      <c r="I18" s="7">
        <f t="shared" si="4"/>
        <v>540</v>
      </c>
      <c r="J18" s="8">
        <f t="shared" si="5"/>
        <v>540</v>
      </c>
      <c r="K18" s="9">
        <f t="shared" si="6"/>
        <v>964.2857142857144</v>
      </c>
      <c r="L18" s="10">
        <f t="shared" si="0"/>
        <v>0.012483545415669931</v>
      </c>
      <c r="M18" s="10">
        <f t="shared" si="1"/>
        <v>0.0038579193460809573</v>
      </c>
    </row>
    <row r="19" spans="1:13" ht="13.5" customHeight="1">
      <c r="A19" s="11" t="s">
        <v>35</v>
      </c>
      <c r="B19" s="6">
        <v>199.1</v>
      </c>
      <c r="C19" s="12">
        <v>79.5</v>
      </c>
      <c r="D19" s="6">
        <v>150</v>
      </c>
      <c r="E19" s="6">
        <v>75</v>
      </c>
      <c r="F19" s="12">
        <v>111</v>
      </c>
      <c r="G19" s="103">
        <f t="shared" si="2"/>
        <v>36</v>
      </c>
      <c r="H19" s="104">
        <f t="shared" si="3"/>
        <v>31.5</v>
      </c>
      <c r="I19" s="7">
        <f t="shared" si="4"/>
        <v>74</v>
      </c>
      <c r="J19" s="8">
        <f t="shared" si="5"/>
        <v>148</v>
      </c>
      <c r="K19" s="9">
        <f t="shared" si="6"/>
        <v>139.62264150943395</v>
      </c>
      <c r="L19" s="10">
        <f t="shared" si="0"/>
        <v>0.05132124226442082</v>
      </c>
      <c r="M19" s="10">
        <f t="shared" si="1"/>
        <v>0.015860335089443935</v>
      </c>
    </row>
    <row r="20" spans="1:13" ht="14.25" customHeight="1">
      <c r="A20" s="11" t="s">
        <v>5</v>
      </c>
      <c r="B20" s="6">
        <v>9585.6</v>
      </c>
      <c r="C20" s="12">
        <v>5925.4</v>
      </c>
      <c r="D20" s="6">
        <v>8345.3</v>
      </c>
      <c r="E20" s="6">
        <v>4922.6</v>
      </c>
      <c r="F20" s="12">
        <v>4765.5</v>
      </c>
      <c r="G20" s="103">
        <f t="shared" si="2"/>
        <v>-157.10000000000036</v>
      </c>
      <c r="H20" s="104">
        <f t="shared" si="3"/>
        <v>-1159.8999999999996</v>
      </c>
      <c r="I20" s="7">
        <f t="shared" si="4"/>
        <v>57.10399865792722</v>
      </c>
      <c r="J20" s="8">
        <f t="shared" si="5"/>
        <v>96.8085970828424</v>
      </c>
      <c r="K20" s="9">
        <f t="shared" si="6"/>
        <v>80.42495021433153</v>
      </c>
      <c r="L20" s="10">
        <f t="shared" si="0"/>
        <v>2.2033457658657425</v>
      </c>
      <c r="M20" s="10">
        <f t="shared" si="1"/>
        <v>0.6809227645832889</v>
      </c>
    </row>
    <row r="21" spans="1:13" ht="24" customHeight="1">
      <c r="A21" s="41" t="s">
        <v>27</v>
      </c>
      <c r="B21" s="6">
        <v>31050.1</v>
      </c>
      <c r="C21" s="12">
        <v>15193.8</v>
      </c>
      <c r="D21" s="6">
        <v>30780.7</v>
      </c>
      <c r="E21" s="6">
        <v>15308.2</v>
      </c>
      <c r="F21" s="12">
        <v>8857.7</v>
      </c>
      <c r="G21" s="103">
        <f t="shared" si="2"/>
        <v>-6450.5</v>
      </c>
      <c r="H21" s="104">
        <f t="shared" si="3"/>
        <v>-6336.0999999999985</v>
      </c>
      <c r="I21" s="7">
        <f t="shared" si="4"/>
        <v>28.776798448378372</v>
      </c>
      <c r="J21" s="8">
        <f t="shared" si="5"/>
        <v>57.86245280307286</v>
      </c>
      <c r="K21" s="9">
        <f t="shared" si="6"/>
        <v>58.2981216022325</v>
      </c>
      <c r="L21" s="10">
        <f t="shared" si="0"/>
        <v>4.095388897347391</v>
      </c>
      <c r="M21" s="10">
        <f t="shared" si="1"/>
        <v>1.2656404515474553</v>
      </c>
    </row>
    <row r="22" spans="1:13" ht="14.25" customHeight="1">
      <c r="A22" s="11" t="s">
        <v>11</v>
      </c>
      <c r="B22" s="6">
        <v>4392.8</v>
      </c>
      <c r="C22" s="12">
        <v>4013.4</v>
      </c>
      <c r="D22" s="6">
        <v>607.4</v>
      </c>
      <c r="E22" s="6">
        <v>303.7</v>
      </c>
      <c r="F22" s="12">
        <v>325.3</v>
      </c>
      <c r="G22" s="103">
        <f t="shared" si="2"/>
        <v>21.600000000000023</v>
      </c>
      <c r="H22" s="104">
        <f t="shared" si="3"/>
        <v>-3688.1</v>
      </c>
      <c r="I22" s="7">
        <f t="shared" si="4"/>
        <v>53.55614092854791</v>
      </c>
      <c r="J22" s="8">
        <f t="shared" si="5"/>
        <v>107.11228185709582</v>
      </c>
      <c r="K22" s="9">
        <f t="shared" si="6"/>
        <v>8.105347087257687</v>
      </c>
      <c r="L22" s="10">
        <f t="shared" si="0"/>
        <v>0.15040360458212698</v>
      </c>
      <c r="M22" s="10">
        <f t="shared" si="1"/>
        <v>0.0464807838251902</v>
      </c>
    </row>
    <row r="23" spans="1:13" ht="14.25" customHeight="1">
      <c r="A23" s="11" t="s">
        <v>18</v>
      </c>
      <c r="B23" s="6">
        <v>2550.5</v>
      </c>
      <c r="C23" s="12">
        <v>2087.9</v>
      </c>
      <c r="D23" s="6">
        <v>2019.5</v>
      </c>
      <c r="E23" s="6">
        <v>1009.2</v>
      </c>
      <c r="F23" s="12">
        <v>365.1</v>
      </c>
      <c r="G23" s="103">
        <f t="shared" si="2"/>
        <v>-644.1</v>
      </c>
      <c r="H23" s="104">
        <f t="shared" si="3"/>
        <v>-1722.8000000000002</v>
      </c>
      <c r="I23" s="7">
        <f t="shared" si="4"/>
        <v>18.078732359494925</v>
      </c>
      <c r="J23" s="8">
        <f t="shared" si="5"/>
        <v>36.17717003567182</v>
      </c>
      <c r="K23" s="9">
        <f t="shared" si="6"/>
        <v>17.48646965850855</v>
      </c>
      <c r="L23" s="10">
        <f t="shared" si="0"/>
        <v>0.16880527523189232</v>
      </c>
      <c r="M23" s="10">
        <f t="shared" si="1"/>
        <v>0.05216764271311694</v>
      </c>
    </row>
    <row r="24" spans="1:13" ht="14.25" customHeight="1">
      <c r="A24" s="11" t="s">
        <v>40</v>
      </c>
      <c r="B24" s="6">
        <v>3338.6</v>
      </c>
      <c r="C24" s="12">
        <v>1609.1</v>
      </c>
      <c r="D24" s="6">
        <v>1850</v>
      </c>
      <c r="E24" s="6">
        <v>925</v>
      </c>
      <c r="F24" s="12">
        <v>897.8</v>
      </c>
      <c r="G24" s="103">
        <f t="shared" si="2"/>
        <v>-27.200000000000045</v>
      </c>
      <c r="H24" s="104">
        <f t="shared" si="3"/>
        <v>-711.3</v>
      </c>
      <c r="I24" s="7">
        <f t="shared" si="4"/>
        <v>48.52972972972972</v>
      </c>
      <c r="J24" s="8">
        <f t="shared" si="5"/>
        <v>97.05945945945945</v>
      </c>
      <c r="K24" s="9">
        <f t="shared" si="6"/>
        <v>55.7951649990678</v>
      </c>
      <c r="L24" s="10">
        <f t="shared" si="0"/>
        <v>0.4151010027477209</v>
      </c>
      <c r="M24" s="10">
        <f t="shared" si="1"/>
        <v>0.12828296255227714</v>
      </c>
    </row>
    <row r="25" spans="1:13" ht="12.75" customHeight="1">
      <c r="A25" s="11" t="s">
        <v>41</v>
      </c>
      <c r="B25" s="6">
        <v>7077.1</v>
      </c>
      <c r="C25" s="12">
        <v>2684.1</v>
      </c>
      <c r="D25" s="6">
        <v>1112.8</v>
      </c>
      <c r="E25" s="6">
        <v>1056.4</v>
      </c>
      <c r="F25" s="12">
        <v>1130.6</v>
      </c>
      <c r="G25" s="103">
        <f t="shared" si="2"/>
        <v>74.19999999999982</v>
      </c>
      <c r="H25" s="104">
        <f t="shared" si="3"/>
        <v>-1553.5</v>
      </c>
      <c r="I25" s="7">
        <f t="shared" si="4"/>
        <v>101.59956865564341</v>
      </c>
      <c r="J25" s="8">
        <f t="shared" si="5"/>
        <v>107.02385460053007</v>
      </c>
      <c r="K25" s="9">
        <f t="shared" si="6"/>
        <v>42.12212659736969</v>
      </c>
      <c r="L25" s="10">
        <f t="shared" si="0"/>
        <v>0.5227369054428305</v>
      </c>
      <c r="M25" s="10">
        <f t="shared" si="1"/>
        <v>0.1615468004695974</v>
      </c>
    </row>
    <row r="26" spans="1:13" ht="12.75" customHeight="1">
      <c r="A26" s="13" t="s">
        <v>8</v>
      </c>
      <c r="B26" s="15">
        <v>-0.3</v>
      </c>
      <c r="C26" s="14">
        <v>412.7</v>
      </c>
      <c r="D26" s="15">
        <v>0</v>
      </c>
      <c r="E26" s="15">
        <v>0</v>
      </c>
      <c r="F26" s="14">
        <v>20.2</v>
      </c>
      <c r="G26" s="107">
        <f t="shared" si="2"/>
        <v>20.2</v>
      </c>
      <c r="H26" s="108">
        <f t="shared" si="3"/>
        <v>-392.5</v>
      </c>
      <c r="I26" s="7" t="e">
        <f t="shared" si="4"/>
        <v>#DIV/0!</v>
      </c>
      <c r="J26" s="8" t="e">
        <f t="shared" si="5"/>
        <v>#DIV/0!</v>
      </c>
      <c r="K26" s="9">
        <f t="shared" si="6"/>
        <v>4.894596559244003</v>
      </c>
      <c r="L26" s="10">
        <f t="shared" si="0"/>
        <v>0.009339541385056762</v>
      </c>
      <c r="M26" s="10">
        <f t="shared" si="1"/>
        <v>0.0028862952144753824</v>
      </c>
    </row>
    <row r="27" spans="1:13" ht="15" customHeight="1" thickBot="1">
      <c r="A27" s="13" t="s">
        <v>15</v>
      </c>
      <c r="B27" s="15">
        <v>1413.1</v>
      </c>
      <c r="C27" s="14">
        <v>1335.7</v>
      </c>
      <c r="D27" s="15">
        <v>792.3</v>
      </c>
      <c r="E27" s="15">
        <v>377</v>
      </c>
      <c r="F27" s="14">
        <v>287.21</v>
      </c>
      <c r="G27" s="107">
        <f t="shared" si="2"/>
        <v>-89.79000000000002</v>
      </c>
      <c r="H27" s="108">
        <f t="shared" si="3"/>
        <v>-1048.49</v>
      </c>
      <c r="I27" s="7">
        <f t="shared" si="4"/>
        <v>36.25015776852202</v>
      </c>
      <c r="J27" s="8">
        <f t="shared" si="5"/>
        <v>76.18302387267903</v>
      </c>
      <c r="K27" s="9">
        <f t="shared" si="6"/>
        <v>21.502582915325295</v>
      </c>
      <c r="L27" s="10">
        <f t="shared" si="0"/>
        <v>0.1327925584753541</v>
      </c>
      <c r="M27" s="10">
        <f t="shared" si="1"/>
        <v>0.041038259829181904</v>
      </c>
    </row>
    <row r="28" spans="1:14" ht="17.25" customHeight="1" thickBot="1">
      <c r="A28" s="16" t="s">
        <v>21</v>
      </c>
      <c r="B28" s="18">
        <f>SUM(B7:B27)</f>
        <v>494655.39999999985</v>
      </c>
      <c r="C28" s="17">
        <f>SUM(C7:C27)</f>
        <v>236350.20000000004</v>
      </c>
      <c r="D28" s="18">
        <f>SUM(D7:D27)</f>
        <v>477590.39999999997</v>
      </c>
      <c r="E28" s="18">
        <f>SUM(E7:E27)</f>
        <v>226321.60000000003</v>
      </c>
      <c r="F28" s="17">
        <f>SUM(F7:F27)</f>
        <v>216284.70999999996</v>
      </c>
      <c r="G28" s="109">
        <f t="shared" si="2"/>
        <v>-10036.890000000072</v>
      </c>
      <c r="H28" s="110">
        <f t="shared" si="3"/>
        <v>-20065.490000000078</v>
      </c>
      <c r="I28" s="19">
        <f t="shared" si="4"/>
        <v>45.28665358432665</v>
      </c>
      <c r="J28" s="20">
        <f t="shared" si="5"/>
        <v>95.5652089769602</v>
      </c>
      <c r="K28" s="21">
        <f t="shared" si="6"/>
        <v>91.51027162236373</v>
      </c>
      <c r="L28" s="22">
        <f t="shared" si="0"/>
        <v>100</v>
      </c>
      <c r="M28" s="23">
        <f t="shared" si="1"/>
        <v>30.904035813722565</v>
      </c>
      <c r="N28" s="73"/>
    </row>
    <row r="29" spans="1:13" ht="13.5" customHeight="1" hidden="1" thickBot="1">
      <c r="A29" s="84" t="s">
        <v>36</v>
      </c>
      <c r="B29" s="48">
        <v>0</v>
      </c>
      <c r="C29" s="5">
        <v>0</v>
      </c>
      <c r="D29" s="48">
        <v>0</v>
      </c>
      <c r="E29" s="48">
        <v>0</v>
      </c>
      <c r="F29" s="5">
        <v>0</v>
      </c>
      <c r="G29" s="105">
        <f t="shared" si="2"/>
        <v>0</v>
      </c>
      <c r="H29" s="106">
        <f t="shared" si="3"/>
        <v>0</v>
      </c>
      <c r="I29" s="68" t="e">
        <f>F29/D29*100</f>
        <v>#DIV/0!</v>
      </c>
      <c r="J29" s="69" t="e">
        <f>F29/E29*100</f>
        <v>#DIV/0!</v>
      </c>
      <c r="K29" s="70" t="e">
        <f>F29/C29*100</f>
        <v>#DIV/0!</v>
      </c>
      <c r="L29" s="30"/>
      <c r="M29" s="60">
        <f t="shared" si="1"/>
        <v>0</v>
      </c>
    </row>
    <row r="30" spans="1:13" s="73" customFormat="1" ht="14.25" customHeight="1" hidden="1" thickBot="1">
      <c r="A30" s="85" t="s">
        <v>37</v>
      </c>
      <c r="B30" s="18">
        <f>SUM(B29)</f>
        <v>0</v>
      </c>
      <c r="C30" s="17">
        <f>SUM(C29)</f>
        <v>0</v>
      </c>
      <c r="D30" s="18">
        <f>SUM(D29)</f>
        <v>0</v>
      </c>
      <c r="E30" s="18">
        <f>SUM(E29)</f>
        <v>0</v>
      </c>
      <c r="F30" s="51">
        <f>SUM(F29)</f>
        <v>0</v>
      </c>
      <c r="G30" s="109">
        <f t="shared" si="2"/>
        <v>0</v>
      </c>
      <c r="H30" s="111">
        <f t="shared" si="3"/>
        <v>0</v>
      </c>
      <c r="I30" s="19" t="e">
        <f>F30/D30*100</f>
        <v>#DIV/0!</v>
      </c>
      <c r="J30" s="20" t="e">
        <f>F30/E30*100</f>
        <v>#DIV/0!</v>
      </c>
      <c r="K30" s="21" t="e">
        <f>F30/C30*100</f>
        <v>#DIV/0!</v>
      </c>
      <c r="L30" s="49"/>
      <c r="M30" s="61">
        <f t="shared" si="1"/>
        <v>0</v>
      </c>
    </row>
    <row r="31" spans="1:13" ht="12.75">
      <c r="A31" s="24" t="s">
        <v>13</v>
      </c>
      <c r="B31" s="26">
        <v>62860.7</v>
      </c>
      <c r="C31" s="25">
        <v>36176.3</v>
      </c>
      <c r="D31" s="26">
        <v>54951</v>
      </c>
      <c r="E31" s="26">
        <v>32970.6</v>
      </c>
      <c r="F31" s="25">
        <v>32970.6</v>
      </c>
      <c r="G31" s="101">
        <f t="shared" si="2"/>
        <v>0</v>
      </c>
      <c r="H31" s="102">
        <f t="shared" si="3"/>
        <v>-3205.7000000000044</v>
      </c>
      <c r="I31" s="27">
        <f t="shared" si="4"/>
        <v>60</v>
      </c>
      <c r="J31" s="28">
        <f t="shared" si="5"/>
        <v>100</v>
      </c>
      <c r="K31" s="29">
        <f t="shared" si="6"/>
        <v>91.1386736620384</v>
      </c>
      <c r="L31" s="30"/>
      <c r="M31" s="60">
        <f t="shared" si="1"/>
        <v>4.711033910810992</v>
      </c>
    </row>
    <row r="32" spans="1:13" ht="12.75">
      <c r="A32" s="11" t="s">
        <v>9</v>
      </c>
      <c r="B32" s="6">
        <v>115007.8</v>
      </c>
      <c r="C32" s="12">
        <v>86527.3</v>
      </c>
      <c r="D32" s="6">
        <v>192747.4</v>
      </c>
      <c r="E32" s="6">
        <v>48711.1</v>
      </c>
      <c r="F32" s="12">
        <v>48119.7</v>
      </c>
      <c r="G32" s="103">
        <f t="shared" si="2"/>
        <v>-591.4000000000015</v>
      </c>
      <c r="H32" s="104">
        <f t="shared" si="3"/>
        <v>-38407.600000000006</v>
      </c>
      <c r="I32" s="7">
        <f t="shared" si="4"/>
        <v>24.965161657174104</v>
      </c>
      <c r="J32" s="8">
        <f t="shared" si="5"/>
        <v>98.78590300773334</v>
      </c>
      <c r="K32" s="9">
        <f t="shared" si="6"/>
        <v>55.61215939940342</v>
      </c>
      <c r="L32" s="30"/>
      <c r="M32" s="60">
        <f t="shared" si="1"/>
        <v>6.875626724355993</v>
      </c>
    </row>
    <row r="33" spans="1:13" ht="12.75">
      <c r="A33" s="11" t="s">
        <v>10</v>
      </c>
      <c r="B33" s="6">
        <v>600816.4</v>
      </c>
      <c r="C33" s="12">
        <v>325317.5</v>
      </c>
      <c r="D33" s="6">
        <v>662892.3</v>
      </c>
      <c r="E33" s="6">
        <v>377850.6</v>
      </c>
      <c r="F33" s="12">
        <v>377771.1</v>
      </c>
      <c r="G33" s="103">
        <f t="shared" si="2"/>
        <v>-79.5</v>
      </c>
      <c r="H33" s="104">
        <f t="shared" si="3"/>
        <v>52453.59999999998</v>
      </c>
      <c r="I33" s="7">
        <f t="shared" si="4"/>
        <v>56.98830715034704</v>
      </c>
      <c r="J33" s="8">
        <f t="shared" si="5"/>
        <v>99.97895993813428</v>
      </c>
      <c r="K33" s="9">
        <f t="shared" si="6"/>
        <v>116.12381750136404</v>
      </c>
      <c r="L33" s="30"/>
      <c r="M33" s="60">
        <f t="shared" si="1"/>
        <v>53.97816426223273</v>
      </c>
    </row>
    <row r="34" spans="1:13" ht="13.5" thickBot="1">
      <c r="A34" s="13" t="s">
        <v>17</v>
      </c>
      <c r="B34" s="15">
        <v>59986.7</v>
      </c>
      <c r="C34" s="14">
        <v>20198.5</v>
      </c>
      <c r="D34" s="15">
        <v>41492</v>
      </c>
      <c r="E34" s="15">
        <v>25739.9</v>
      </c>
      <c r="F34" s="14">
        <v>25257.9</v>
      </c>
      <c r="G34" s="107">
        <f t="shared" si="2"/>
        <v>-482</v>
      </c>
      <c r="H34" s="108">
        <f t="shared" si="3"/>
        <v>5059.4000000000015</v>
      </c>
      <c r="I34" s="31">
        <f t="shared" si="4"/>
        <v>60.87414441338089</v>
      </c>
      <c r="J34" s="32">
        <f t="shared" si="5"/>
        <v>98.12742085245087</v>
      </c>
      <c r="K34" s="33">
        <f t="shared" si="6"/>
        <v>125.04839468277349</v>
      </c>
      <c r="L34" s="30"/>
      <c r="M34" s="60">
        <f t="shared" si="1"/>
        <v>3.6089978167177112</v>
      </c>
    </row>
    <row r="35" spans="1:13" s="73" customFormat="1" ht="13.5" thickBot="1">
      <c r="A35" s="16" t="s">
        <v>26</v>
      </c>
      <c r="B35" s="18">
        <f>SUM(B31:B34)</f>
        <v>838671.6</v>
      </c>
      <c r="C35" s="17">
        <f>SUM(C31:C34)</f>
        <v>468219.6</v>
      </c>
      <c r="D35" s="18">
        <f>SUM(D31:D34)</f>
        <v>952082.7000000001</v>
      </c>
      <c r="E35" s="18">
        <f>SUM(E31:E34)</f>
        <v>485272.2</v>
      </c>
      <c r="F35" s="17">
        <f>SUM(F31:F34)</f>
        <v>484119.3</v>
      </c>
      <c r="G35" s="109">
        <f t="shared" si="2"/>
        <v>-1152.9000000000233</v>
      </c>
      <c r="H35" s="110">
        <f t="shared" si="3"/>
        <v>15899.700000000012</v>
      </c>
      <c r="I35" s="19">
        <f t="shared" si="4"/>
        <v>50.848450454986725</v>
      </c>
      <c r="J35" s="20">
        <f t="shared" si="5"/>
        <v>99.76242199738621</v>
      </c>
      <c r="K35" s="21">
        <f t="shared" si="6"/>
        <v>103.39577839116518</v>
      </c>
      <c r="L35" s="34"/>
      <c r="M35" s="60">
        <f t="shared" si="1"/>
        <v>69.17382271411742</v>
      </c>
    </row>
    <row r="36" spans="1:13" s="73" customFormat="1" ht="12.75" customHeight="1" hidden="1">
      <c r="A36" s="42" t="s">
        <v>28</v>
      </c>
      <c r="B36" s="58">
        <v>0</v>
      </c>
      <c r="C36" s="59">
        <v>0</v>
      </c>
      <c r="D36" s="58">
        <v>0</v>
      </c>
      <c r="E36" s="58">
        <v>0</v>
      </c>
      <c r="F36" s="59">
        <v>0</v>
      </c>
      <c r="G36" s="101">
        <f t="shared" si="2"/>
        <v>0</v>
      </c>
      <c r="H36" s="102">
        <f t="shared" si="3"/>
        <v>0</v>
      </c>
      <c r="I36" s="27" t="e">
        <f t="shared" si="4"/>
        <v>#DIV/0!</v>
      </c>
      <c r="J36" s="28" t="e">
        <f t="shared" si="5"/>
        <v>#DIV/0!</v>
      </c>
      <c r="K36" s="29" t="e">
        <f t="shared" si="6"/>
        <v>#DIV/0!</v>
      </c>
      <c r="L36" s="34"/>
      <c r="M36" s="60">
        <f t="shared" si="1"/>
        <v>0</v>
      </c>
    </row>
    <row r="37" spans="1:13" ht="12.75">
      <c r="A37" s="35" t="s">
        <v>24</v>
      </c>
      <c r="B37" s="26">
        <v>495</v>
      </c>
      <c r="C37" s="25">
        <v>495</v>
      </c>
      <c r="D37" s="48">
        <v>0</v>
      </c>
      <c r="E37" s="26">
        <v>0</v>
      </c>
      <c r="F37" s="25">
        <v>0</v>
      </c>
      <c r="G37" s="101">
        <f t="shared" si="2"/>
        <v>0</v>
      </c>
      <c r="H37" s="102">
        <f t="shared" si="3"/>
        <v>-495</v>
      </c>
      <c r="I37" s="27" t="e">
        <f t="shared" si="4"/>
        <v>#DIV/0!</v>
      </c>
      <c r="J37" s="28" t="e">
        <f t="shared" si="5"/>
        <v>#DIV/0!</v>
      </c>
      <c r="K37" s="29">
        <f t="shared" si="6"/>
        <v>0</v>
      </c>
      <c r="L37" s="30"/>
      <c r="M37" s="60">
        <f t="shared" si="1"/>
        <v>0</v>
      </c>
    </row>
    <row r="38" spans="1:13" ht="13.5" thickBot="1">
      <c r="A38" s="36" t="s">
        <v>19</v>
      </c>
      <c r="B38" s="37">
        <v>-890.3</v>
      </c>
      <c r="C38" s="50">
        <v>-890.3</v>
      </c>
      <c r="D38" s="37">
        <v>0</v>
      </c>
      <c r="E38" s="37">
        <v>0</v>
      </c>
      <c r="F38" s="50">
        <v>-544.9</v>
      </c>
      <c r="G38" s="112">
        <f t="shared" si="2"/>
        <v>-544.9</v>
      </c>
      <c r="H38" s="113">
        <f t="shared" si="3"/>
        <v>345.4</v>
      </c>
      <c r="I38" s="71" t="e">
        <f t="shared" si="4"/>
        <v>#DIV/0!</v>
      </c>
      <c r="J38" s="72" t="e">
        <f t="shared" si="5"/>
        <v>#DIV/0!</v>
      </c>
      <c r="K38" s="38">
        <f t="shared" si="6"/>
        <v>61.204088509491186</v>
      </c>
      <c r="L38" s="30"/>
      <c r="M38" s="60">
        <f t="shared" si="1"/>
        <v>-0.07785852783998197</v>
      </c>
    </row>
    <row r="39" spans="1:13" s="73" customFormat="1" ht="18" customHeight="1" thickBot="1">
      <c r="A39" s="39" t="s">
        <v>6</v>
      </c>
      <c r="B39" s="18">
        <f>B35+B37+B38+B36+B30</f>
        <v>838276.2999999999</v>
      </c>
      <c r="C39" s="17">
        <f>C35+C37+C38+C36+C30</f>
        <v>467824.3</v>
      </c>
      <c r="D39" s="18">
        <f>D35+D37+D38+D36+D30</f>
        <v>952082.7000000001</v>
      </c>
      <c r="E39" s="18">
        <f>E35+E37+E38+E36+E30</f>
        <v>485272.2</v>
      </c>
      <c r="F39" s="51">
        <f>F35+F37+F38+F36+F30</f>
        <v>483574.39999999997</v>
      </c>
      <c r="G39" s="109">
        <f t="shared" si="2"/>
        <v>-1697.8000000000466</v>
      </c>
      <c r="H39" s="111">
        <f t="shared" si="3"/>
        <v>15750.099999999977</v>
      </c>
      <c r="I39" s="19">
        <f t="shared" si="4"/>
        <v>50.79121803179491</v>
      </c>
      <c r="J39" s="20">
        <f t="shared" si="5"/>
        <v>99.65013450183216</v>
      </c>
      <c r="K39" s="21">
        <f t="shared" si="6"/>
        <v>103.36666992287489</v>
      </c>
      <c r="L39" s="40"/>
      <c r="M39" s="23">
        <f t="shared" si="1"/>
        <v>69.09596418627744</v>
      </c>
    </row>
    <row r="40" spans="1:13" ht="13.5" thickBot="1">
      <c r="A40" s="16" t="s">
        <v>7</v>
      </c>
      <c r="B40" s="18">
        <f>B39+B28</f>
        <v>1332931.6999999997</v>
      </c>
      <c r="C40" s="17">
        <f>C39+C28</f>
        <v>704174.5</v>
      </c>
      <c r="D40" s="18">
        <f>D39+D28</f>
        <v>1429673.1</v>
      </c>
      <c r="E40" s="18">
        <f>E39+E28</f>
        <v>711593.8</v>
      </c>
      <c r="F40" s="51">
        <f>F39+F28</f>
        <v>699859.1099999999</v>
      </c>
      <c r="G40" s="109">
        <f t="shared" si="2"/>
        <v>-11734.690000000177</v>
      </c>
      <c r="H40" s="111">
        <f t="shared" si="3"/>
        <v>-4315.39000000013</v>
      </c>
      <c r="I40" s="19">
        <f t="shared" si="4"/>
        <v>48.952387087649605</v>
      </c>
      <c r="J40" s="20">
        <f t="shared" si="5"/>
        <v>98.35092857751148</v>
      </c>
      <c r="K40" s="21">
        <f t="shared" si="6"/>
        <v>99.38717036757222</v>
      </c>
      <c r="L40" s="40"/>
      <c r="M40" s="23">
        <f t="shared" si="1"/>
        <v>100</v>
      </c>
    </row>
    <row r="41" spans="1:11" ht="13.5">
      <c r="A41" s="81"/>
      <c r="B41" s="74"/>
      <c r="C41" s="57"/>
      <c r="D41" s="67"/>
      <c r="E41" s="67"/>
      <c r="F41" s="67"/>
      <c r="G41" s="106"/>
      <c r="H41" s="106"/>
      <c r="I41" s="93"/>
      <c r="J41" s="93"/>
      <c r="K41" s="88"/>
    </row>
    <row r="42" spans="1:11" ht="13.5">
      <c r="A42" s="82"/>
      <c r="B42" s="75"/>
      <c r="C42" s="54"/>
      <c r="D42" s="63"/>
      <c r="E42" s="63"/>
      <c r="F42" s="63"/>
      <c r="G42" s="97"/>
      <c r="H42" s="97"/>
      <c r="I42" s="93"/>
      <c r="J42" s="93"/>
      <c r="K42" s="88"/>
    </row>
    <row r="43" spans="1:11" ht="13.5">
      <c r="A43" s="78"/>
      <c r="B43" s="54"/>
      <c r="C43" s="75"/>
      <c r="D43" s="65"/>
      <c r="E43" s="65"/>
      <c r="F43" s="65"/>
      <c r="G43" s="114"/>
      <c r="H43" s="114"/>
      <c r="I43" s="94"/>
      <c r="J43" s="94"/>
      <c r="K43" s="95"/>
    </row>
    <row r="44" spans="1:11" ht="6.75" customHeight="1">
      <c r="A44" s="78"/>
      <c r="B44" s="54"/>
      <c r="C44" s="76"/>
      <c r="D44" s="66"/>
      <c r="E44" s="66"/>
      <c r="F44" s="66"/>
      <c r="G44" s="115"/>
      <c r="H44" s="115"/>
      <c r="I44" s="94"/>
      <c r="J44" s="94"/>
      <c r="K44" s="88"/>
    </row>
    <row r="45" spans="1:11" ht="13.5">
      <c r="A45" s="83"/>
      <c r="B45" s="75"/>
      <c r="C45" s="76"/>
      <c r="D45" s="66"/>
      <c r="E45" s="66"/>
      <c r="F45" s="66"/>
      <c r="G45" s="115"/>
      <c r="H45" s="115"/>
      <c r="I45" s="94"/>
      <c r="J45" s="94"/>
      <c r="K45" s="88"/>
    </row>
    <row r="46" spans="1:11" ht="13.5">
      <c r="A46" s="81"/>
      <c r="B46" s="76"/>
      <c r="C46" s="76"/>
      <c r="D46" s="66"/>
      <c r="E46" s="66"/>
      <c r="F46" s="66"/>
      <c r="G46" s="115"/>
      <c r="H46" s="115"/>
      <c r="I46" s="94"/>
      <c r="J46" s="94"/>
      <c r="K46" s="88"/>
    </row>
    <row r="47" spans="1:2" ht="13.5">
      <c r="A47" s="81"/>
      <c r="B47" s="76"/>
    </row>
    <row r="48" spans="1:2" ht="13.5">
      <c r="A48" s="81"/>
      <c r="B48" s="76"/>
    </row>
  </sheetData>
  <sheetProtection/>
  <mergeCells count="9">
    <mergeCell ref="L5:M5"/>
    <mergeCell ref="I5:K5"/>
    <mergeCell ref="A5:A6"/>
    <mergeCell ref="B5:B6"/>
    <mergeCell ref="C5:C6"/>
    <mergeCell ref="D5:D6"/>
    <mergeCell ref="E5:E6"/>
    <mergeCell ref="F5:F6"/>
    <mergeCell ref="G5:H5"/>
  </mergeCells>
  <printOptions/>
  <pageMargins left="0.1968503937007874" right="0.1968503937007874" top="0.7874015748031497" bottom="0.1968503937007874" header="0.5118110236220472" footer="0.5118110236220472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2020-08-07T05:33:59Z</cp:lastPrinted>
  <dcterms:created xsi:type="dcterms:W3CDTF">2006-03-15T08:37:36Z</dcterms:created>
  <dcterms:modified xsi:type="dcterms:W3CDTF">2020-08-07T05:35:08Z</dcterms:modified>
  <cp:category/>
  <cp:version/>
  <cp:contentType/>
  <cp:contentStatus/>
</cp:coreProperties>
</file>