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  <sheet name="0" sheetId="6" r:id="rId6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<sst xmlns="http://schemas.openxmlformats.org/spreadsheetml/2006/main" count="280" uniqueCount="224">
  <si>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</si>
  <si>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</si>
  <si>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</si>
  <si>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</si>
  <si>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</si>
  <si>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</si>
  <si>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</si>
  <si>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</si>
  <si>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</si>
  <si>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</si>
  <si>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</si>
  <si>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</si>
  <si>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</si>
  <si>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</si>
  <si>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</si>
  <si>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</si>
  <si>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</si>
  <si>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</si>
  <si>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</si>
  <si>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</si>
  <si>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</si>
  <si>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</si>
  <si>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</si>
  <si>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</si>
  <si>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</si>
  <si>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</si>
  <si>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</si>
  <si>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</si>
  <si>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</si>
  <si>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</si>
  <si>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</si>
  <si>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</si>
  <si>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</si>
  <si>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</si>
  <si>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</si>
  <si>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</si>
  <si>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</si>
  <si>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</si>
  <si>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</si>
  <si>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</si>
  <si>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</si>
  <si>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</si>
  <si>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</si>
  <si>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</si>
  <si>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</si>
  <si>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</si>
  <si>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</si>
  <si>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</si>
  <si>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</si>
  <si>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</si>
  <si>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</si>
  <si>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</si>
  <si>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</si>
  <si>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</si>
  <si>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</si>
  <si>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</si>
  <si>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</si>
  <si>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</si>
  <si>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</si>
  <si>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</si>
  <si>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</si>
  <si>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</si>
  <si>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</si>
  <si>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</si>
  <si>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</si>
  <si>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</si>
  <si>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</si>
  <si>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к годовым ассигнованиям,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</si>
  <si>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</si>
  <si>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</si>
  <si>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</si>
  <si>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</si>
  <si>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</si>
  <si>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</si>
  <si>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</si>
  <si>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расход, тыс.руб.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</si>
  <si>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</si>
  <si>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</si>
  <si>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</si>
  <si>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</si>
  <si>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</si>
  <si>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</si>
  <si>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</si>
  <si>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</si>
  <si>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</si>
  <si>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</si>
  <si>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</si>
  <si>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</si>
  <si>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</si>
  <si>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</si>
  <si>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</si>
  <si>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</si>
  <si>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</si>
  <si>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</si>
  <si>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251</t>
  </si>
  <si>
    <t>Перечисления другим бюджетам бюджетной системы Российской Федерации</t>
  </si>
  <si>
    <t>262</t>
  </si>
  <si>
    <t>263</t>
  </si>
  <si>
    <t>310</t>
  </si>
  <si>
    <t>Увеличение стоимости основных средств</t>
  </si>
  <si>
    <t>Приложение к пояснительной записке № 4</t>
  </si>
  <si>
    <t>Администрация Сланцевского муниципального района</t>
  </si>
  <si>
    <t>Комитет финансов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</si>
  <si>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</si>
  <si>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</si>
  <si>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</si>
  <si>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</si>
  <si>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</si>
  <si>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</si>
  <si>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</si>
  <si>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</si>
  <si>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</si>
  <si>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</si>
  <si>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</si>
  <si>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</si>
  <si>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образования</t>
  </si>
  <si>
    <t xml:space="preserve">Динамика </t>
  </si>
  <si>
    <t>6=4-2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</si>
  <si>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</si>
  <si>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</si>
  <si>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</si>
  <si>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</si>
  <si>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</si>
  <si>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</si>
  <si>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</si>
  <si>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</si>
  <si>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</si>
  <si>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</si>
  <si>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</si>
  <si>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</si>
  <si>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</si>
  <si>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224</t>
  </si>
  <si>
    <t>МОУ "Овсищенская начальная школа-детский сад"</t>
  </si>
  <si>
    <t>МУДО "СППЦ"</t>
  </si>
  <si>
    <t>МКУ "ФОК "Сланцы"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</si>
  <si>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</si>
  <si>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</si>
  <si>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</si>
  <si>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</si>
  <si>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</si>
  <si>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</si>
  <si>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</si>
  <si>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</si>
  <si>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</si>
  <si>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</si>
  <si>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295</t>
  </si>
  <si>
    <t>Другие экономические санкции</t>
  </si>
  <si>
    <t>296</t>
  </si>
  <si>
    <t>0503</t>
  </si>
  <si>
    <t>Благоустройство</t>
  </si>
  <si>
    <t>Молодежная политика</t>
  </si>
  <si>
    <t>200</t>
  </si>
  <si>
    <t>Расходы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</si>
  <si>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</si>
  <si>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</si>
  <si>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227</t>
  </si>
  <si>
    <t>Страхование</t>
  </si>
  <si>
    <t>Безвозмездные перечисления государственным (муниципальным) бюджетным и автономным учреждениям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</si>
  <si>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</si>
  <si>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</si>
  <si>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</si>
  <si>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</si>
  <si>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</si>
  <si>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</si>
  <si>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</si>
  <si>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</si>
  <si>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</si>
  <si>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</si>
  <si>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</si>
  <si>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</si>
  <si>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</si>
  <si>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</si>
  <si>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</si>
  <si>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</si>
  <si>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</si>
  <si>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</si>
  <si>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</si>
  <si>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</si>
  <si>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</si>
  <si>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</si>
  <si>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</si>
  <si>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</si>
  <si>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</si>
  <si>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МДОУ "Сланцевский детский сад № 10"</t>
  </si>
  <si>
    <t>МДОУ "Сланцевский детский сад № 3"</t>
  </si>
  <si>
    <t>МДОУ "Сланцевский детский сад № 7"</t>
  </si>
  <si>
    <t>МОУ "Выскатская ООШ"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</si>
  <si>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</si>
  <si>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</si>
  <si>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</si>
  <si>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</si>
  <si>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</si>
  <si>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</si>
  <si>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"Старопольская СОШ"</t>
  </si>
  <si>
    <t>МУ "РВС"</t>
  </si>
  <si>
    <t>Совет депутатов Сланцевского муниципального района</t>
  </si>
  <si>
    <t>МДОУ "Сланцевский детский сад №4"</t>
  </si>
  <si>
    <t>Ревизионная комиссия</t>
  </si>
  <si>
    <t>МКУК "СМЦРБ"</t>
  </si>
  <si>
    <t>КУМИ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</si>
  <si>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</si>
  <si>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</si>
  <si>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</si>
  <si>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</si>
  <si>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</si>
  <si>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</si>
  <si>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Муниципальная программа Сланцевского муниципального района "Об обеспечении разработки документов территориального планирования и градостроительного зонирования муниципального образования Сланцевский муниципальный район Ленинградской области"</t>
  </si>
  <si>
    <t>на 01.01.2020</t>
  </si>
  <si>
    <t>Ассигнования 2020 год</t>
  </si>
  <si>
    <t>281</t>
  </si>
  <si>
    <t>Безвозмездные перечисления капитального характера государственным (муниципальным) бюджетным и автономным учреждениям</t>
  </si>
  <si>
    <t>Комитет образования администрации Сланцевского муниципального района</t>
  </si>
  <si>
    <t>Приложение к пояснительной записке № 6</t>
  </si>
  <si>
    <t>Кассовый план за 1 полугодие/г., тыс.руб.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</si>
  <si>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01.07.2020    по отраслевой структуре</t>
  </si>
  <si>
    <t>от кассового плана за 1 полугодие/г., тыс.руб.</t>
  </si>
  <si>
    <t>к кассовому плану                за 1 полугодие/г., %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</si>
  <si>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01.07.2020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</si>
  <si>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01.07.2020  в разрезе бюджетополучателей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</si>
  <si>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01.07.2020</t>
  </si>
  <si>
    <t>Муниципальная программа Сланцевского муниципального района "Укрепление общественного здоровья"</t>
  </si>
  <si>
    <t xml:space="preserve">по муниципальным  казенным учреждениям Сланцевского муниципального района                               на  01.07.2020                                                         </t>
  </si>
  <si>
    <t>на 01.07.2020</t>
  </si>
  <si>
    <t>по муниципальным  казенным учреждениям Сланцевского муниципального района                                  на  01.07.2020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</si>
</sst>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_ ;\-#,##0.0\ "/>
    <numFmt numFmtId="175" formatCode="_-* #,##0.0_р_._-;\-* #,##0.0_р_._-;_-* &quot;-&quot;?_р_._-;_-@_-"/>
    <numFmt numFmtId="176" formatCode="dd/mm/yyyy\ hh:mm"/>
    <numFmt numFmtId="177" formatCode="#,##0.0000"/>
    <numFmt numFmtId="178" formatCode="#,##0.00000"/>
    <numFmt numFmtId="179" formatCode="0.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6.5"/>
      <name val="MS Sans Serif"/>
      <family val="2"/>
    </font>
    <font>
      <b/>
      <sz val="7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MS Sans Serif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8"/>
      <name val="Arial Narrow"/>
      <family val="2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MS Sans Serif"/>
      <family val="2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Narrow"/>
      <family val="2"/>
    </font>
    <font>
      <b/>
      <sz val="8"/>
      <color theme="1"/>
      <name val="MS Sans Serif"/>
      <family val="2"/>
    </font>
    <font>
      <b/>
      <sz val="9"/>
      <color theme="1"/>
      <name val="Arial Narrow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4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172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172" fontId="71" fillId="0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49" fontId="73" fillId="0" borderId="13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172" fontId="5" fillId="0" borderId="14" xfId="0" applyNumberFormat="1" applyFont="1" applyBorder="1" applyAlignment="1">
      <alignment horizontal="righ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wrapText="1"/>
    </xf>
    <xf numFmtId="172" fontId="16" fillId="34" borderId="13" xfId="0" applyNumberFormat="1" applyFont="1" applyFill="1" applyBorder="1" applyAlignment="1">
      <alignment/>
    </xf>
    <xf numFmtId="172" fontId="17" fillId="34" borderId="13" xfId="0" applyNumberFormat="1" applyFont="1" applyFill="1" applyBorder="1" applyAlignment="1">
      <alignment/>
    </xf>
    <xf numFmtId="172" fontId="17" fillId="0" borderId="13" xfId="0" applyNumberFormat="1" applyFont="1" applyFill="1" applyBorder="1" applyAlignment="1">
      <alignment/>
    </xf>
    <xf numFmtId="174" fontId="18" fillId="34" borderId="13" xfId="0" applyNumberFormat="1" applyFont="1" applyFill="1" applyBorder="1" applyAlignment="1">
      <alignment horizontal="right"/>
    </xf>
    <xf numFmtId="174" fontId="18" fillId="0" borderId="13" xfId="0" applyNumberFormat="1" applyFont="1" applyFill="1" applyBorder="1" applyAlignment="1">
      <alignment horizontal="right"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0" fillId="35" borderId="13" xfId="0" applyFont="1" applyFill="1" applyBorder="1" applyAlignment="1">
      <alignment/>
    </xf>
    <xf numFmtId="174" fontId="21" fillId="35" borderId="1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9" fontId="9" fillId="33" borderId="12" xfId="0" applyNumberFormat="1" applyFont="1" applyFill="1" applyBorder="1" applyAlignment="1">
      <alignment horizontal="center" vertical="center" wrapText="1"/>
    </xf>
    <xf numFmtId="172" fontId="22" fillId="34" borderId="13" xfId="0" applyNumberFormat="1" applyFont="1" applyFill="1" applyBorder="1" applyAlignment="1">
      <alignment/>
    </xf>
    <xf numFmtId="172" fontId="22" fillId="0" borderId="13" xfId="0" applyNumberFormat="1" applyFont="1" applyFill="1" applyBorder="1" applyAlignment="1">
      <alignment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72" fontId="72" fillId="34" borderId="13" xfId="0" applyNumberFormat="1" applyFont="1" applyFill="1" applyBorder="1" applyAlignment="1">
      <alignment/>
    </xf>
    <xf numFmtId="174" fontId="77" fillId="34" borderId="13" xfId="0" applyNumberFormat="1" applyFont="1" applyFill="1" applyBorder="1" applyAlignment="1">
      <alignment horizontal="right"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4" fillId="0" borderId="17" xfId="0" applyNumberFormat="1" applyFont="1" applyBorder="1" applyAlignment="1" applyProtection="1">
      <alignment horizontal="right" vertical="center" wrapText="1"/>
      <protection/>
    </xf>
    <xf numFmtId="172" fontId="4" fillId="0" borderId="18" xfId="0" applyNumberFormat="1" applyFont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179" fontId="4" fillId="0" borderId="14" xfId="0" applyNumberFormat="1" applyFont="1" applyBorder="1" applyAlignment="1" applyProtection="1">
      <alignment horizontal="right" vertical="center" wrapText="1"/>
      <protection/>
    </xf>
    <xf numFmtId="179" fontId="4" fillId="0" borderId="10" xfId="0" applyNumberFormat="1" applyFont="1" applyBorder="1" applyAlignment="1" applyProtection="1">
      <alignment horizontal="right" vertical="center" wrapText="1"/>
      <protection/>
    </xf>
    <xf numFmtId="179" fontId="4" fillId="0" borderId="19" xfId="0" applyNumberFormat="1" applyFont="1" applyBorder="1" applyAlignment="1" applyProtection="1">
      <alignment horizontal="right" vertical="center" wrapText="1"/>
      <protection/>
    </xf>
    <xf numFmtId="172" fontId="5" fillId="0" borderId="19" xfId="0" applyNumberFormat="1" applyFont="1" applyBorder="1" applyAlignment="1" applyProtection="1">
      <alignment horizontal="right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4" fillId="0" borderId="20" xfId="0" applyNumberFormat="1" applyFont="1" applyBorder="1" applyAlignment="1" applyProtection="1">
      <alignment horizontal="righ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10" fillId="33" borderId="2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21" xfId="0" applyNumberFormat="1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1" sqref="F1:J1"/>
    </sheetView>
  </sheetViews>
  <sheetFormatPr defaultColWidth="9.140625" defaultRowHeight="12.75"/>
  <cols>
    <col min="1" max="1" width="5.7109375" style="17" customWidth="1"/>
    <col min="2" max="2" width="30.7109375" style="18" customWidth="1"/>
    <col min="3" max="3" width="10.421875" style="15" customWidth="1"/>
    <col min="4" max="4" width="9.7109375" style="15" customWidth="1"/>
    <col min="5" max="5" width="10.00390625" style="15" customWidth="1"/>
    <col min="6" max="6" width="10.421875" style="17" customWidth="1"/>
    <col min="7" max="7" width="10.421875" style="69" customWidth="1"/>
    <col min="8" max="8" width="8.7109375" style="17" customWidth="1"/>
    <col min="9" max="9" width="9.7109375" style="17" customWidth="1"/>
    <col min="10" max="10" width="8.7109375" style="17" customWidth="1"/>
    <col min="11" max="11" width="9.140625" style="14" customWidth="1"/>
    <col min="12" max="14" width="0" style="14" hidden="1" customWidth="1"/>
    <col min="15" max="16384" width="9.140625" style="14" customWidth="1"/>
  </cols>
  <sheetData>
    <row r="1" spans="6:10" ht="12.75">
      <c r="F1" s="103" t="s">
        <v>71</v>
      </c>
      <c r="G1" s="103"/>
      <c r="H1" s="103"/>
      <c r="I1" s="103"/>
      <c r="J1" s="103"/>
    </row>
    <row r="2" ht="9.75" customHeight="1"/>
    <row r="3" spans="1:10" ht="12.75">
      <c r="A3" s="104" t="s">
        <v>214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ht="9" customHeight="1">
      <c r="A5" s="19"/>
      <c r="B5" s="20"/>
      <c r="C5" s="21"/>
      <c r="D5" s="21"/>
      <c r="E5" s="21"/>
      <c r="F5" s="19"/>
      <c r="G5" s="68"/>
      <c r="H5" s="19"/>
      <c r="I5" s="19"/>
      <c r="J5" s="22" t="s">
        <v>1</v>
      </c>
    </row>
    <row r="6" spans="1:10" ht="13.5" customHeight="1">
      <c r="A6" s="110" t="s">
        <v>2</v>
      </c>
      <c r="B6" s="108" t="s">
        <v>3</v>
      </c>
      <c r="C6" s="107" t="s">
        <v>208</v>
      </c>
      <c r="D6" s="107" t="s">
        <v>213</v>
      </c>
      <c r="E6" s="107" t="s">
        <v>75</v>
      </c>
      <c r="F6" s="101" t="s">
        <v>69</v>
      </c>
      <c r="G6" s="102"/>
      <c r="H6" s="102" t="s">
        <v>70</v>
      </c>
      <c r="I6" s="102"/>
      <c r="J6" s="105" t="s">
        <v>68</v>
      </c>
    </row>
    <row r="7" spans="1:10" ht="61.5" customHeight="1">
      <c r="A7" s="110"/>
      <c r="B7" s="109"/>
      <c r="C7" s="107"/>
      <c r="D7" s="107"/>
      <c r="E7" s="107"/>
      <c r="F7" s="23" t="s">
        <v>66</v>
      </c>
      <c r="G7" s="60" t="s">
        <v>215</v>
      </c>
      <c r="H7" s="23" t="s">
        <v>67</v>
      </c>
      <c r="I7" s="23" t="s">
        <v>216</v>
      </c>
      <c r="J7" s="106"/>
    </row>
    <row r="8" spans="1:10" ht="18.75" customHeight="1">
      <c r="A8" s="63" t="s">
        <v>4</v>
      </c>
      <c r="B8" s="64" t="s">
        <v>5</v>
      </c>
      <c r="C8" s="37">
        <v>152804.3</v>
      </c>
      <c r="D8" s="37">
        <v>65327.6</v>
      </c>
      <c r="E8" s="37">
        <v>60021.1</v>
      </c>
      <c r="F8" s="90">
        <f>C8-E8</f>
        <v>92783.19999999998</v>
      </c>
      <c r="G8" s="91">
        <f>D8-E8</f>
        <v>5306.5</v>
      </c>
      <c r="H8" s="37">
        <f>E8/C8*100</f>
        <v>39.27971922256115</v>
      </c>
      <c r="I8" s="76">
        <f>E8/D8*100</f>
        <v>91.87709329594229</v>
      </c>
      <c r="J8" s="77">
        <f>E8/$E$49*100</f>
        <v>8.98027025001111</v>
      </c>
    </row>
    <row r="9" spans="1:10" ht="38.25" customHeight="1">
      <c r="A9" s="6" t="s">
        <v>120</v>
      </c>
      <c r="B9" s="65" t="s">
        <v>121</v>
      </c>
      <c r="C9" s="38">
        <v>1619</v>
      </c>
      <c r="D9" s="38">
        <v>809.6</v>
      </c>
      <c r="E9" s="38">
        <v>673.1</v>
      </c>
      <c r="F9" s="86">
        <f aca="true" t="shared" si="0" ref="F9:F48">C9-E9</f>
        <v>945.9</v>
      </c>
      <c r="G9" s="86">
        <f aca="true" t="shared" si="1" ref="G9:G48">D9-E9</f>
        <v>136.5</v>
      </c>
      <c r="H9" s="38">
        <f aca="true" t="shared" si="2" ref="H9:H48">E9/C9*100</f>
        <v>41.575046324891915</v>
      </c>
      <c r="I9" s="74">
        <f aca="true" t="shared" si="3" ref="I9:I48">E9/D9*100</f>
        <v>83.13982213438736</v>
      </c>
      <c r="J9" s="78">
        <f aca="true" t="shared" si="4" ref="J9:J49">E9/$E$49*100</f>
        <v>0.10070824935368525</v>
      </c>
    </row>
    <row r="10" spans="1:10" ht="38.25" customHeight="1">
      <c r="A10" s="6" t="s">
        <v>6</v>
      </c>
      <c r="B10" s="65" t="s">
        <v>7</v>
      </c>
      <c r="C10" s="38">
        <v>3583.7</v>
      </c>
      <c r="D10" s="38">
        <v>1983</v>
      </c>
      <c r="E10" s="38">
        <v>1583.8</v>
      </c>
      <c r="F10" s="86">
        <f t="shared" si="0"/>
        <v>1999.8999999999999</v>
      </c>
      <c r="G10" s="86">
        <f t="shared" si="1"/>
        <v>399.20000000000005</v>
      </c>
      <c r="H10" s="38">
        <f t="shared" si="2"/>
        <v>44.19454753467087</v>
      </c>
      <c r="I10" s="74">
        <f t="shared" si="3"/>
        <v>79.86888552697933</v>
      </c>
      <c r="J10" s="79">
        <f t="shared" si="4"/>
        <v>0.23696586736943495</v>
      </c>
    </row>
    <row r="11" spans="1:10" ht="57" customHeight="1">
      <c r="A11" s="6" t="s">
        <v>8</v>
      </c>
      <c r="B11" s="65" t="s">
        <v>9</v>
      </c>
      <c r="C11" s="38">
        <v>69797.2</v>
      </c>
      <c r="D11" s="38">
        <v>30319.6</v>
      </c>
      <c r="E11" s="38">
        <v>28589.7</v>
      </c>
      <c r="F11" s="86">
        <f t="shared" si="0"/>
        <v>41207.5</v>
      </c>
      <c r="G11" s="86">
        <f t="shared" si="1"/>
        <v>1729.8999999999978</v>
      </c>
      <c r="H11" s="38">
        <f t="shared" si="2"/>
        <v>40.9610987260234</v>
      </c>
      <c r="I11" s="74">
        <f t="shared" si="3"/>
        <v>94.29444979485218</v>
      </c>
      <c r="J11" s="79">
        <f t="shared" si="4"/>
        <v>4.277549601169299</v>
      </c>
    </row>
    <row r="12" spans="1:10" ht="15.75" customHeight="1">
      <c r="A12" s="6" t="s">
        <v>139</v>
      </c>
      <c r="B12" s="65" t="s">
        <v>140</v>
      </c>
      <c r="C12" s="38">
        <v>34.7</v>
      </c>
      <c r="D12" s="38">
        <v>34.7</v>
      </c>
      <c r="E12" s="38">
        <v>34.7</v>
      </c>
      <c r="F12" s="86">
        <f t="shared" si="0"/>
        <v>0</v>
      </c>
      <c r="G12" s="86">
        <f>D12-E12</f>
        <v>0</v>
      </c>
      <c r="H12" s="38">
        <f>E12/C12*100</f>
        <v>100</v>
      </c>
      <c r="I12" s="74">
        <f>E12/D12*100</f>
        <v>100</v>
      </c>
      <c r="J12" s="79">
        <f t="shared" si="4"/>
        <v>0.0051917638576331575</v>
      </c>
    </row>
    <row r="13" spans="1:10" ht="43.5" customHeight="1">
      <c r="A13" s="6" t="s">
        <v>10</v>
      </c>
      <c r="B13" s="65" t="s">
        <v>11</v>
      </c>
      <c r="C13" s="38">
        <v>19490.6</v>
      </c>
      <c r="D13" s="38">
        <v>10096.5</v>
      </c>
      <c r="E13" s="38">
        <v>9418</v>
      </c>
      <c r="F13" s="86">
        <f t="shared" si="0"/>
        <v>10072.599999999999</v>
      </c>
      <c r="G13" s="86">
        <f t="shared" si="1"/>
        <v>678.5</v>
      </c>
      <c r="H13" s="38">
        <f t="shared" si="2"/>
        <v>48.320728966783996</v>
      </c>
      <c r="I13" s="74">
        <f t="shared" si="3"/>
        <v>93.27984945278067</v>
      </c>
      <c r="J13" s="79">
        <f t="shared" si="4"/>
        <v>1.4091075507547282</v>
      </c>
    </row>
    <row r="14" spans="1:10" ht="14.25" customHeight="1">
      <c r="A14" s="6" t="s">
        <v>12</v>
      </c>
      <c r="B14" s="65" t="s">
        <v>13</v>
      </c>
      <c r="C14" s="38">
        <v>9665.2</v>
      </c>
      <c r="D14" s="38">
        <v>1.6</v>
      </c>
      <c r="E14" s="38">
        <v>0</v>
      </c>
      <c r="F14" s="86">
        <f t="shared" si="0"/>
        <v>9665.2</v>
      </c>
      <c r="G14" s="86">
        <f t="shared" si="1"/>
        <v>1.6</v>
      </c>
      <c r="H14" s="38">
        <f t="shared" si="2"/>
        <v>0</v>
      </c>
      <c r="I14" s="74">
        <f t="shared" si="3"/>
        <v>0</v>
      </c>
      <c r="J14" s="79">
        <f t="shared" si="4"/>
        <v>0</v>
      </c>
    </row>
    <row r="15" spans="1:10" ht="15" customHeight="1">
      <c r="A15" s="6" t="s">
        <v>14</v>
      </c>
      <c r="B15" s="65" t="s">
        <v>15</v>
      </c>
      <c r="C15" s="38">
        <v>48613.9</v>
      </c>
      <c r="D15" s="38">
        <v>22082.6</v>
      </c>
      <c r="E15" s="38">
        <v>19721.9</v>
      </c>
      <c r="F15" s="86">
        <f t="shared" si="0"/>
        <v>28892</v>
      </c>
      <c r="G15" s="86">
        <f t="shared" si="1"/>
        <v>2360.699999999997</v>
      </c>
      <c r="H15" s="38">
        <f t="shared" si="2"/>
        <v>40.56843824502869</v>
      </c>
      <c r="I15" s="74">
        <f t="shared" si="3"/>
        <v>89.30968273663429</v>
      </c>
      <c r="J15" s="80">
        <f t="shared" si="4"/>
        <v>2.950762179361826</v>
      </c>
    </row>
    <row r="16" spans="1:10" ht="24" customHeight="1">
      <c r="A16" s="63" t="s">
        <v>16</v>
      </c>
      <c r="B16" s="64" t="s">
        <v>17</v>
      </c>
      <c r="C16" s="37">
        <v>1152.9</v>
      </c>
      <c r="D16" s="37">
        <v>90</v>
      </c>
      <c r="E16" s="37">
        <v>90</v>
      </c>
      <c r="F16" s="90">
        <f t="shared" si="0"/>
        <v>1062.9</v>
      </c>
      <c r="G16" s="91">
        <f t="shared" si="1"/>
        <v>0</v>
      </c>
      <c r="H16" s="37">
        <f t="shared" si="2"/>
        <v>7.806401249024199</v>
      </c>
      <c r="I16" s="76">
        <f t="shared" si="3"/>
        <v>100</v>
      </c>
      <c r="J16" s="77">
        <f t="shared" si="4"/>
        <v>0.013465669947751703</v>
      </c>
    </row>
    <row r="17" spans="1:10" ht="42" customHeight="1">
      <c r="A17" s="6" t="s">
        <v>18</v>
      </c>
      <c r="B17" s="65" t="s">
        <v>19</v>
      </c>
      <c r="C17" s="38">
        <v>1152.9</v>
      </c>
      <c r="D17" s="38">
        <v>90</v>
      </c>
      <c r="E17" s="38">
        <v>90</v>
      </c>
      <c r="F17" s="87">
        <f t="shared" si="0"/>
        <v>1062.9</v>
      </c>
      <c r="G17" s="87">
        <f t="shared" si="1"/>
        <v>0</v>
      </c>
      <c r="H17" s="81">
        <f t="shared" si="2"/>
        <v>7.806401249024199</v>
      </c>
      <c r="I17" s="81">
        <f t="shared" si="3"/>
        <v>100</v>
      </c>
      <c r="J17" s="75">
        <f t="shared" si="4"/>
        <v>0.013465669947751703</v>
      </c>
    </row>
    <row r="18" spans="1:10" ht="22.5" customHeight="1">
      <c r="A18" s="63" t="s">
        <v>20</v>
      </c>
      <c r="B18" s="64" t="s">
        <v>21</v>
      </c>
      <c r="C18" s="37">
        <v>14512.8</v>
      </c>
      <c r="D18" s="37">
        <v>3786.4</v>
      </c>
      <c r="E18" s="37">
        <v>1014.7</v>
      </c>
      <c r="F18" s="90">
        <f t="shared" si="0"/>
        <v>13498.099999999999</v>
      </c>
      <c r="G18" s="91">
        <f t="shared" si="1"/>
        <v>2771.7</v>
      </c>
      <c r="H18" s="37">
        <f t="shared" si="2"/>
        <v>6.991758998952649</v>
      </c>
      <c r="I18" s="76">
        <f t="shared" si="3"/>
        <v>26.798542150855692</v>
      </c>
      <c r="J18" s="77">
        <f t="shared" si="4"/>
        <v>0.15181794773315171</v>
      </c>
    </row>
    <row r="19" spans="1:10" ht="15" customHeight="1">
      <c r="A19" s="6" t="s">
        <v>22</v>
      </c>
      <c r="B19" s="65" t="s">
        <v>23</v>
      </c>
      <c r="C19" s="38">
        <v>2815.4</v>
      </c>
      <c r="D19" s="38">
        <v>102</v>
      </c>
      <c r="E19" s="38">
        <v>101.5</v>
      </c>
      <c r="F19" s="86">
        <f t="shared" si="0"/>
        <v>2713.9</v>
      </c>
      <c r="G19" s="86">
        <f t="shared" si="1"/>
        <v>0.5</v>
      </c>
      <c r="H19" s="38">
        <f t="shared" si="2"/>
        <v>3.605171556439582</v>
      </c>
      <c r="I19" s="74">
        <f t="shared" si="3"/>
        <v>99.50980392156863</v>
      </c>
      <c r="J19" s="85">
        <f t="shared" si="4"/>
        <v>0.015186283329964422</v>
      </c>
    </row>
    <row r="20" spans="1:10" ht="15.75" customHeight="1">
      <c r="A20" s="6" t="s">
        <v>24</v>
      </c>
      <c r="B20" s="65" t="s">
        <v>25</v>
      </c>
      <c r="C20" s="38">
        <v>0.1</v>
      </c>
      <c r="D20" s="38">
        <v>0.1</v>
      </c>
      <c r="E20" s="38">
        <v>0</v>
      </c>
      <c r="F20" s="86">
        <f t="shared" si="0"/>
        <v>0.1</v>
      </c>
      <c r="G20" s="86">
        <f t="shared" si="1"/>
        <v>0.1</v>
      </c>
      <c r="H20" s="38">
        <f t="shared" si="2"/>
        <v>0</v>
      </c>
      <c r="I20" s="74">
        <f t="shared" si="3"/>
        <v>0</v>
      </c>
      <c r="J20" s="85">
        <f t="shared" si="4"/>
        <v>0</v>
      </c>
    </row>
    <row r="21" spans="1:10" ht="19.5" customHeight="1">
      <c r="A21" s="6" t="s">
        <v>141</v>
      </c>
      <c r="B21" s="65" t="s">
        <v>142</v>
      </c>
      <c r="C21" s="38">
        <v>5081.5</v>
      </c>
      <c r="D21" s="38">
        <v>51</v>
      </c>
      <c r="E21" s="38">
        <v>3.2</v>
      </c>
      <c r="F21" s="86">
        <f t="shared" si="0"/>
        <v>5078.3</v>
      </c>
      <c r="G21" s="86">
        <f t="shared" si="1"/>
        <v>47.8</v>
      </c>
      <c r="H21" s="38">
        <f t="shared" si="2"/>
        <v>0.06297353143756765</v>
      </c>
      <c r="I21" s="74">
        <f t="shared" si="3"/>
        <v>6.2745098039215685</v>
      </c>
      <c r="J21" s="85">
        <f t="shared" si="4"/>
        <v>0.00047877937592006063</v>
      </c>
    </row>
    <row r="22" spans="1:10" ht="24" customHeight="1">
      <c r="A22" s="6" t="s">
        <v>26</v>
      </c>
      <c r="B22" s="65" t="s">
        <v>27</v>
      </c>
      <c r="C22" s="38">
        <v>6615.8</v>
      </c>
      <c r="D22" s="38">
        <v>3633.3</v>
      </c>
      <c r="E22" s="38">
        <v>910</v>
      </c>
      <c r="F22" s="86">
        <f t="shared" si="0"/>
        <v>5705.8</v>
      </c>
      <c r="G22" s="86">
        <f t="shared" si="1"/>
        <v>2723.3</v>
      </c>
      <c r="H22" s="38">
        <f t="shared" si="2"/>
        <v>13.754950270564406</v>
      </c>
      <c r="I22" s="74">
        <f t="shared" si="3"/>
        <v>25.046101340379266</v>
      </c>
      <c r="J22" s="85">
        <f t="shared" si="4"/>
        <v>0.13615288502726722</v>
      </c>
    </row>
    <row r="23" spans="1:10" ht="20.25" customHeight="1">
      <c r="A23" s="63" t="s">
        <v>122</v>
      </c>
      <c r="B23" s="64" t="s">
        <v>123</v>
      </c>
      <c r="C23" s="37">
        <v>2119.9</v>
      </c>
      <c r="D23" s="37">
        <v>722.1</v>
      </c>
      <c r="E23" s="37">
        <v>593.4</v>
      </c>
      <c r="F23" s="90">
        <f>C23-E23</f>
        <v>1526.5</v>
      </c>
      <c r="G23" s="91">
        <f t="shared" si="1"/>
        <v>128.70000000000005</v>
      </c>
      <c r="H23" s="37">
        <f t="shared" si="2"/>
        <v>27.991886409736306</v>
      </c>
      <c r="I23" s="76">
        <f t="shared" si="3"/>
        <v>82.176983797258</v>
      </c>
      <c r="J23" s="77">
        <f t="shared" si="4"/>
        <v>0.08878365052217622</v>
      </c>
    </row>
    <row r="24" spans="1:10" ht="16.5" customHeight="1">
      <c r="A24" s="6" t="s">
        <v>124</v>
      </c>
      <c r="B24" s="65" t="s">
        <v>125</v>
      </c>
      <c r="C24" s="38">
        <v>726.7</v>
      </c>
      <c r="D24" s="38">
        <v>394</v>
      </c>
      <c r="E24" s="38">
        <v>321.7</v>
      </c>
      <c r="F24" s="88">
        <f t="shared" si="0"/>
        <v>405.00000000000006</v>
      </c>
      <c r="G24" s="88">
        <f t="shared" si="1"/>
        <v>72.30000000000001</v>
      </c>
      <c r="H24" s="82">
        <f t="shared" si="2"/>
        <v>44.268611531581115</v>
      </c>
      <c r="I24" s="82">
        <f t="shared" si="3"/>
        <v>81.6497461928934</v>
      </c>
      <c r="J24" s="85">
        <f t="shared" si="4"/>
        <v>0.048132289135463587</v>
      </c>
    </row>
    <row r="25" spans="1:10" ht="16.5" customHeight="1">
      <c r="A25" s="6" t="s">
        <v>148</v>
      </c>
      <c r="B25" s="65" t="s">
        <v>149</v>
      </c>
      <c r="C25" s="38">
        <v>191</v>
      </c>
      <c r="D25" s="38">
        <v>80</v>
      </c>
      <c r="E25" s="38">
        <v>24</v>
      </c>
      <c r="F25" s="86">
        <f>C25-E25</f>
        <v>167</v>
      </c>
      <c r="G25" s="86">
        <f>D25-E25</f>
        <v>56</v>
      </c>
      <c r="H25" s="38">
        <f>E25/C25*100</f>
        <v>12.56544502617801</v>
      </c>
      <c r="I25" s="38">
        <f>E25/D25*100</f>
        <v>30</v>
      </c>
      <c r="J25" s="85">
        <f t="shared" si="4"/>
        <v>0.0035908453194004545</v>
      </c>
    </row>
    <row r="26" spans="1:10" ht="24" customHeight="1">
      <c r="A26" s="6" t="s">
        <v>126</v>
      </c>
      <c r="B26" s="65" t="s">
        <v>127</v>
      </c>
      <c r="C26" s="38">
        <v>1202.2</v>
      </c>
      <c r="D26" s="38">
        <v>248.1</v>
      </c>
      <c r="E26" s="38">
        <v>247.8</v>
      </c>
      <c r="F26" s="87">
        <f t="shared" si="0"/>
        <v>954.4000000000001</v>
      </c>
      <c r="G26" s="87">
        <f t="shared" si="1"/>
        <v>0.29999999999998295</v>
      </c>
      <c r="H26" s="81">
        <f t="shared" si="2"/>
        <v>20.6122109465979</v>
      </c>
      <c r="I26" s="81">
        <f t="shared" si="3"/>
        <v>99.87908101571948</v>
      </c>
      <c r="J26" s="85">
        <f t="shared" si="4"/>
        <v>0.03707547792280969</v>
      </c>
    </row>
    <row r="27" spans="1:10" ht="18" customHeight="1">
      <c r="A27" s="63" t="s">
        <v>28</v>
      </c>
      <c r="B27" s="64" t="s">
        <v>29</v>
      </c>
      <c r="C27" s="37">
        <v>934617.2</v>
      </c>
      <c r="D27" s="37">
        <v>535808.6</v>
      </c>
      <c r="E27" s="37">
        <v>444054.6</v>
      </c>
      <c r="F27" s="90">
        <f t="shared" si="0"/>
        <v>490562.6</v>
      </c>
      <c r="G27" s="91">
        <f t="shared" si="1"/>
        <v>91754</v>
      </c>
      <c r="H27" s="37">
        <f t="shared" si="2"/>
        <v>47.51192252828217</v>
      </c>
      <c r="I27" s="76">
        <f t="shared" si="3"/>
        <v>82.87560147410848</v>
      </c>
      <c r="J27" s="77">
        <f t="shared" si="4"/>
        <v>66.43880758201004</v>
      </c>
    </row>
    <row r="28" spans="1:10" ht="18" customHeight="1">
      <c r="A28" s="6" t="s">
        <v>30</v>
      </c>
      <c r="B28" s="65" t="s">
        <v>31</v>
      </c>
      <c r="C28" s="38">
        <v>279785.7</v>
      </c>
      <c r="D28" s="38">
        <v>156197.7</v>
      </c>
      <c r="E28" s="38">
        <v>119873.5</v>
      </c>
      <c r="F28" s="88">
        <f t="shared" si="0"/>
        <v>159912.2</v>
      </c>
      <c r="G28" s="88">
        <f t="shared" si="1"/>
        <v>36324.20000000001</v>
      </c>
      <c r="H28" s="82">
        <f t="shared" si="2"/>
        <v>42.84475582561939</v>
      </c>
      <c r="I28" s="82">
        <f t="shared" si="3"/>
        <v>76.7447279953546</v>
      </c>
      <c r="J28" s="85">
        <f t="shared" si="4"/>
        <v>17.935299849797932</v>
      </c>
    </row>
    <row r="29" spans="1:10" ht="18" customHeight="1">
      <c r="A29" s="6" t="s">
        <v>32</v>
      </c>
      <c r="B29" s="65" t="s">
        <v>33</v>
      </c>
      <c r="C29" s="38">
        <v>520946.1</v>
      </c>
      <c r="D29" s="38">
        <v>299134.7</v>
      </c>
      <c r="E29" s="38">
        <v>265946.4</v>
      </c>
      <c r="F29" s="86">
        <f t="shared" si="0"/>
        <v>254999.69999999995</v>
      </c>
      <c r="G29" s="86">
        <f t="shared" si="1"/>
        <v>33188.29999999999</v>
      </c>
      <c r="H29" s="38">
        <f t="shared" si="2"/>
        <v>51.050655720428665</v>
      </c>
      <c r="I29" s="38">
        <f t="shared" si="3"/>
        <v>88.90523232510304</v>
      </c>
      <c r="J29" s="85">
        <f t="shared" si="4"/>
        <v>39.79051606880838</v>
      </c>
    </row>
    <row r="30" spans="1:10" ht="18" customHeight="1">
      <c r="A30" s="6" t="s">
        <v>137</v>
      </c>
      <c r="B30" s="65" t="s">
        <v>138</v>
      </c>
      <c r="C30" s="38">
        <v>97586.6</v>
      </c>
      <c r="D30" s="38">
        <v>56287</v>
      </c>
      <c r="E30" s="38">
        <v>47187.9</v>
      </c>
      <c r="F30" s="86">
        <f>C30-E30</f>
        <v>50398.700000000004</v>
      </c>
      <c r="G30" s="86">
        <f>D30-E30</f>
        <v>9099.099999999999</v>
      </c>
      <c r="H30" s="38">
        <f>E30/C30*100</f>
        <v>48.35489708628028</v>
      </c>
      <c r="I30" s="38">
        <f>E30/D30*100</f>
        <v>83.83445555812176</v>
      </c>
      <c r="J30" s="85">
        <f>E30/$E$49*100</f>
        <v>7.060185410305696</v>
      </c>
    </row>
    <row r="31" spans="1:10" ht="27" customHeight="1">
      <c r="A31" s="6" t="s">
        <v>34</v>
      </c>
      <c r="B31" s="65" t="s">
        <v>35</v>
      </c>
      <c r="C31" s="38">
        <v>1313.8</v>
      </c>
      <c r="D31" s="38">
        <v>830.3</v>
      </c>
      <c r="E31" s="38">
        <v>431.8</v>
      </c>
      <c r="F31" s="86">
        <f t="shared" si="0"/>
        <v>882</v>
      </c>
      <c r="G31" s="86">
        <f t="shared" si="1"/>
        <v>398.49999999999994</v>
      </c>
      <c r="H31" s="38">
        <f t="shared" si="2"/>
        <v>32.86649413913838</v>
      </c>
      <c r="I31" s="38">
        <f t="shared" si="3"/>
        <v>52.005299289413465</v>
      </c>
      <c r="J31" s="85">
        <f t="shared" si="4"/>
        <v>0.06460529203821318</v>
      </c>
    </row>
    <row r="32" spans="1:10" ht="18" customHeight="1">
      <c r="A32" s="6" t="s">
        <v>36</v>
      </c>
      <c r="B32" s="65" t="s">
        <v>150</v>
      </c>
      <c r="C32" s="38">
        <v>20341.5</v>
      </c>
      <c r="D32" s="38">
        <v>16697</v>
      </c>
      <c r="E32" s="38">
        <v>5179.2</v>
      </c>
      <c r="F32" s="86">
        <f t="shared" si="0"/>
        <v>15162.3</v>
      </c>
      <c r="G32" s="86">
        <f t="shared" si="1"/>
        <v>11517.8</v>
      </c>
      <c r="H32" s="38">
        <f t="shared" si="2"/>
        <v>25.46124917041516</v>
      </c>
      <c r="I32" s="38">
        <f t="shared" si="3"/>
        <v>31.01874588249386</v>
      </c>
      <c r="J32" s="85">
        <f t="shared" si="4"/>
        <v>0.774904419926618</v>
      </c>
    </row>
    <row r="33" spans="1:10" ht="18" customHeight="1">
      <c r="A33" s="6" t="s">
        <v>37</v>
      </c>
      <c r="B33" s="65" t="s">
        <v>38</v>
      </c>
      <c r="C33" s="38">
        <v>14643.5</v>
      </c>
      <c r="D33" s="38">
        <v>6662</v>
      </c>
      <c r="E33" s="38">
        <v>5435.8</v>
      </c>
      <c r="F33" s="87">
        <f t="shared" si="0"/>
        <v>9207.7</v>
      </c>
      <c r="G33" s="87">
        <f t="shared" si="1"/>
        <v>1226.1999999999998</v>
      </c>
      <c r="H33" s="81">
        <f t="shared" si="2"/>
        <v>37.12090688701471</v>
      </c>
      <c r="I33" s="81">
        <f t="shared" si="3"/>
        <v>81.59411588111678</v>
      </c>
      <c r="J33" s="85">
        <f t="shared" si="4"/>
        <v>0.8132965411332078</v>
      </c>
    </row>
    <row r="34" spans="1:10" ht="21" customHeight="1">
      <c r="A34" s="63" t="s">
        <v>39</v>
      </c>
      <c r="B34" s="64" t="s">
        <v>40</v>
      </c>
      <c r="C34" s="37">
        <v>56167</v>
      </c>
      <c r="D34" s="37">
        <v>30326.7</v>
      </c>
      <c r="E34" s="37">
        <v>26004</v>
      </c>
      <c r="F34" s="90">
        <f t="shared" si="0"/>
        <v>30163</v>
      </c>
      <c r="G34" s="91">
        <f t="shared" si="1"/>
        <v>4322.700000000001</v>
      </c>
      <c r="H34" s="37">
        <f t="shared" si="2"/>
        <v>46.29764808517457</v>
      </c>
      <c r="I34" s="76">
        <f t="shared" si="3"/>
        <v>85.74622362472672</v>
      </c>
      <c r="J34" s="77">
        <f t="shared" si="4"/>
        <v>3.890680903570392</v>
      </c>
    </row>
    <row r="35" spans="1:10" ht="18" customHeight="1">
      <c r="A35" s="6" t="s">
        <v>41</v>
      </c>
      <c r="B35" s="65" t="s">
        <v>42</v>
      </c>
      <c r="C35" s="38">
        <v>56167</v>
      </c>
      <c r="D35" s="38">
        <v>30326.7</v>
      </c>
      <c r="E35" s="38">
        <v>26004</v>
      </c>
      <c r="F35" s="89">
        <f t="shared" si="0"/>
        <v>30163</v>
      </c>
      <c r="G35" s="89">
        <f t="shared" si="1"/>
        <v>4322.700000000001</v>
      </c>
      <c r="H35" s="83">
        <f t="shared" si="2"/>
        <v>46.29764808517457</v>
      </c>
      <c r="I35" s="83">
        <f t="shared" si="3"/>
        <v>85.74622362472672</v>
      </c>
      <c r="J35" s="84">
        <f t="shared" si="4"/>
        <v>3.890680903570392</v>
      </c>
    </row>
    <row r="36" spans="1:10" ht="17.25" customHeight="1">
      <c r="A36" s="63" t="s">
        <v>43</v>
      </c>
      <c r="B36" s="64" t="s">
        <v>44</v>
      </c>
      <c r="C36" s="37">
        <v>92641.5</v>
      </c>
      <c r="D36" s="37">
        <v>47600.4</v>
      </c>
      <c r="E36" s="37">
        <v>41166.7</v>
      </c>
      <c r="F36" s="90">
        <f t="shared" si="0"/>
        <v>51474.8</v>
      </c>
      <c r="G36" s="91">
        <f t="shared" si="1"/>
        <v>6433.700000000004</v>
      </c>
      <c r="H36" s="37">
        <f t="shared" si="2"/>
        <v>44.436564606574805</v>
      </c>
      <c r="I36" s="76">
        <f t="shared" si="3"/>
        <v>86.48393710977219</v>
      </c>
      <c r="J36" s="77">
        <f t="shared" si="4"/>
        <v>6.159302167090111</v>
      </c>
    </row>
    <row r="37" spans="1:10" ht="21" customHeight="1">
      <c r="A37" s="6" t="s">
        <v>45</v>
      </c>
      <c r="B37" s="65" t="s">
        <v>46</v>
      </c>
      <c r="C37" s="38">
        <v>13923.3</v>
      </c>
      <c r="D37" s="38">
        <v>5840.5</v>
      </c>
      <c r="E37" s="38">
        <v>5840.1</v>
      </c>
      <c r="F37" s="88">
        <f t="shared" si="0"/>
        <v>8083.199999999999</v>
      </c>
      <c r="G37" s="88">
        <f t="shared" si="1"/>
        <v>0.3999999999996362</v>
      </c>
      <c r="H37" s="82">
        <f t="shared" si="2"/>
        <v>41.944797569541706</v>
      </c>
      <c r="I37" s="82">
        <f t="shared" si="3"/>
        <v>99.99315127129528</v>
      </c>
      <c r="J37" s="85">
        <f t="shared" si="4"/>
        <v>0.873787322909608</v>
      </c>
    </row>
    <row r="38" spans="1:10" ht="16.5" customHeight="1">
      <c r="A38" s="6" t="s">
        <v>47</v>
      </c>
      <c r="B38" s="65" t="s">
        <v>48</v>
      </c>
      <c r="C38" s="38">
        <v>29851.3</v>
      </c>
      <c r="D38" s="38">
        <v>16911.2</v>
      </c>
      <c r="E38" s="38">
        <v>16450.1</v>
      </c>
      <c r="F38" s="86">
        <f t="shared" si="0"/>
        <v>13401.2</v>
      </c>
      <c r="G38" s="86">
        <f t="shared" si="1"/>
        <v>461.1000000000022</v>
      </c>
      <c r="H38" s="38">
        <f t="shared" si="2"/>
        <v>55.106812768623136</v>
      </c>
      <c r="I38" s="38">
        <f t="shared" si="3"/>
        <v>97.27340460759733</v>
      </c>
      <c r="J38" s="85">
        <f t="shared" si="4"/>
        <v>2.461240191194559</v>
      </c>
    </row>
    <row r="39" spans="1:10" ht="12.75">
      <c r="A39" s="6" t="s">
        <v>49</v>
      </c>
      <c r="B39" s="65" t="s">
        <v>50</v>
      </c>
      <c r="C39" s="38">
        <v>48036.4</v>
      </c>
      <c r="D39" s="38">
        <v>24432.6</v>
      </c>
      <c r="E39" s="38">
        <v>18475.7</v>
      </c>
      <c r="F39" s="86">
        <f t="shared" si="0"/>
        <v>29560.7</v>
      </c>
      <c r="G39" s="86">
        <f t="shared" si="1"/>
        <v>5956.899999999998</v>
      </c>
      <c r="H39" s="38">
        <f t="shared" si="2"/>
        <v>38.46187474498505</v>
      </c>
      <c r="I39" s="38">
        <f t="shared" si="3"/>
        <v>75.61904995784322</v>
      </c>
      <c r="J39" s="85">
        <f t="shared" si="4"/>
        <v>2.7643075361519576</v>
      </c>
    </row>
    <row r="40" spans="1:10" ht="22.5">
      <c r="A40" s="6" t="s">
        <v>51</v>
      </c>
      <c r="B40" s="65" t="s">
        <v>52</v>
      </c>
      <c r="C40" s="38">
        <v>830.5</v>
      </c>
      <c r="D40" s="38">
        <v>416</v>
      </c>
      <c r="E40" s="38">
        <v>400.8</v>
      </c>
      <c r="F40" s="87">
        <f t="shared" si="0"/>
        <v>429.7</v>
      </c>
      <c r="G40" s="87">
        <f t="shared" si="1"/>
        <v>15.199999999999989</v>
      </c>
      <c r="H40" s="81">
        <f t="shared" si="2"/>
        <v>48.260084286574354</v>
      </c>
      <c r="I40" s="81">
        <f t="shared" si="3"/>
        <v>96.34615384615385</v>
      </c>
      <c r="J40" s="85">
        <f t="shared" si="4"/>
        <v>0.05996711683398759</v>
      </c>
    </row>
    <row r="41" spans="1:10" ht="12.75">
      <c r="A41" s="63" t="s">
        <v>53</v>
      </c>
      <c r="B41" s="64" t="s">
        <v>54</v>
      </c>
      <c r="C41" s="37">
        <v>109267.4</v>
      </c>
      <c r="D41" s="37">
        <v>12444.2</v>
      </c>
      <c r="E41" s="37">
        <v>8543.3</v>
      </c>
      <c r="F41" s="90">
        <f t="shared" si="0"/>
        <v>100724.09999999999</v>
      </c>
      <c r="G41" s="91">
        <f t="shared" si="1"/>
        <v>3900.9000000000015</v>
      </c>
      <c r="H41" s="37">
        <f t="shared" si="2"/>
        <v>7.818708965345565</v>
      </c>
      <c r="I41" s="76">
        <f t="shared" si="3"/>
        <v>68.65286639558991</v>
      </c>
      <c r="J41" s="77">
        <f t="shared" si="4"/>
        <v>1.2782362007180792</v>
      </c>
    </row>
    <row r="42" spans="1:10" ht="12.75">
      <c r="A42" s="6" t="s">
        <v>55</v>
      </c>
      <c r="B42" s="65" t="s">
        <v>56</v>
      </c>
      <c r="C42" s="38">
        <v>20204</v>
      </c>
      <c r="D42" s="38">
        <v>11115.5</v>
      </c>
      <c r="E42" s="38">
        <v>7874</v>
      </c>
      <c r="F42" s="88">
        <f t="shared" si="0"/>
        <v>12330</v>
      </c>
      <c r="G42" s="88">
        <f t="shared" si="1"/>
        <v>3241.5</v>
      </c>
      <c r="H42" s="82">
        <f t="shared" si="2"/>
        <v>38.9724806968917</v>
      </c>
      <c r="I42" s="82">
        <f t="shared" si="3"/>
        <v>70.83801898250192</v>
      </c>
      <c r="J42" s="85">
        <f t="shared" si="4"/>
        <v>1.178096501873299</v>
      </c>
    </row>
    <row r="43" spans="1:10" ht="12.75">
      <c r="A43" s="6" t="s">
        <v>57</v>
      </c>
      <c r="B43" s="65" t="s">
        <v>58</v>
      </c>
      <c r="C43" s="38">
        <v>89063.5</v>
      </c>
      <c r="D43" s="38">
        <v>1328.7</v>
      </c>
      <c r="E43" s="38">
        <v>669.3</v>
      </c>
      <c r="F43" s="87">
        <f t="shared" si="0"/>
        <v>88394.2</v>
      </c>
      <c r="G43" s="87">
        <f t="shared" si="1"/>
        <v>659.4000000000001</v>
      </c>
      <c r="H43" s="81">
        <f t="shared" si="2"/>
        <v>0.751486299101203</v>
      </c>
      <c r="I43" s="81">
        <f t="shared" si="3"/>
        <v>50.37254459245879</v>
      </c>
      <c r="J43" s="85">
        <f t="shared" si="4"/>
        <v>0.10013969884478016</v>
      </c>
    </row>
    <row r="44" spans="1:10" ht="33.75">
      <c r="A44" s="63" t="s">
        <v>59</v>
      </c>
      <c r="B44" s="64" t="s">
        <v>60</v>
      </c>
      <c r="C44" s="37">
        <v>87.2</v>
      </c>
      <c r="D44" s="37">
        <v>43.7</v>
      </c>
      <c r="E44" s="37">
        <v>43.6</v>
      </c>
      <c r="F44" s="90">
        <f t="shared" si="0"/>
        <v>43.6</v>
      </c>
      <c r="G44" s="91">
        <f t="shared" si="1"/>
        <v>0.10000000000000142</v>
      </c>
      <c r="H44" s="37">
        <f t="shared" si="2"/>
        <v>50</v>
      </c>
      <c r="I44" s="76">
        <f t="shared" si="3"/>
        <v>99.77116704805492</v>
      </c>
      <c r="J44" s="77">
        <f t="shared" si="4"/>
        <v>0.006523368996910826</v>
      </c>
    </row>
    <row r="45" spans="1:10" ht="22.5">
      <c r="A45" s="6" t="s">
        <v>61</v>
      </c>
      <c r="B45" s="65" t="s">
        <v>62</v>
      </c>
      <c r="C45" s="38">
        <v>87.2</v>
      </c>
      <c r="D45" s="38">
        <v>43.7</v>
      </c>
      <c r="E45" s="38">
        <v>43.6</v>
      </c>
      <c r="F45" s="89">
        <f t="shared" si="0"/>
        <v>43.6</v>
      </c>
      <c r="G45" s="89">
        <f t="shared" si="1"/>
        <v>0.10000000000000142</v>
      </c>
      <c r="H45" s="83">
        <f t="shared" si="2"/>
        <v>50</v>
      </c>
      <c r="I45" s="83">
        <f t="shared" si="3"/>
        <v>99.77116704805492</v>
      </c>
      <c r="J45" s="84">
        <f t="shared" si="4"/>
        <v>0.006523368996910826</v>
      </c>
    </row>
    <row r="46" spans="1:10" ht="45">
      <c r="A46" s="63" t="s">
        <v>63</v>
      </c>
      <c r="B46" s="64" t="s">
        <v>130</v>
      </c>
      <c r="C46" s="37">
        <v>159413.2</v>
      </c>
      <c r="D46" s="37">
        <v>97035.7</v>
      </c>
      <c r="E46" s="37">
        <v>86834.9</v>
      </c>
      <c r="F46" s="90">
        <f t="shared" si="0"/>
        <v>72578.30000000002</v>
      </c>
      <c r="G46" s="91">
        <f t="shared" si="1"/>
        <v>10200.800000000003</v>
      </c>
      <c r="H46" s="37">
        <f t="shared" si="2"/>
        <v>54.47158704548932</v>
      </c>
      <c r="I46" s="76">
        <f t="shared" si="3"/>
        <v>89.48758034414138</v>
      </c>
      <c r="J46" s="77">
        <f t="shared" si="4"/>
        <v>12.99211225940027</v>
      </c>
    </row>
    <row r="47" spans="1:10" ht="45">
      <c r="A47" s="6" t="s">
        <v>64</v>
      </c>
      <c r="B47" s="65" t="s">
        <v>65</v>
      </c>
      <c r="C47" s="38">
        <v>145232.1</v>
      </c>
      <c r="D47" s="38">
        <v>85286.2</v>
      </c>
      <c r="E47" s="38">
        <v>85286.2</v>
      </c>
      <c r="F47" s="88">
        <f t="shared" si="0"/>
        <v>59945.90000000001</v>
      </c>
      <c r="G47" s="88">
        <f t="shared" si="1"/>
        <v>0</v>
      </c>
      <c r="H47" s="82">
        <f t="shared" si="2"/>
        <v>58.72406995423187</v>
      </c>
      <c r="I47" s="82">
        <f t="shared" si="3"/>
        <v>100</v>
      </c>
      <c r="J47" s="85">
        <f t="shared" si="4"/>
        <v>12.760398003310458</v>
      </c>
    </row>
    <row r="48" spans="1:10" ht="22.5">
      <c r="A48" s="6" t="s">
        <v>128</v>
      </c>
      <c r="B48" s="65" t="s">
        <v>129</v>
      </c>
      <c r="C48" s="38">
        <v>14181.1</v>
      </c>
      <c r="D48" s="38">
        <v>11749.5</v>
      </c>
      <c r="E48" s="38">
        <v>1548.7</v>
      </c>
      <c r="F48" s="86">
        <f t="shared" si="0"/>
        <v>12632.4</v>
      </c>
      <c r="G48" s="86">
        <f t="shared" si="1"/>
        <v>10200.8</v>
      </c>
      <c r="H48" s="38">
        <f t="shared" si="2"/>
        <v>10.92087355705834</v>
      </c>
      <c r="I48" s="38">
        <f t="shared" si="3"/>
        <v>13.180986424954252</v>
      </c>
      <c r="J48" s="85">
        <f t="shared" si="4"/>
        <v>0.23171425608981183</v>
      </c>
    </row>
    <row r="49" spans="1:10" ht="12.75">
      <c r="A49" s="66" t="s">
        <v>0</v>
      </c>
      <c r="B49" s="67"/>
      <c r="C49" s="39">
        <v>1522783.4</v>
      </c>
      <c r="D49" s="39">
        <v>793185.4</v>
      </c>
      <c r="E49" s="39">
        <v>668366.3</v>
      </c>
      <c r="F49" s="16">
        <f>C49-E49</f>
        <v>854417.0999999999</v>
      </c>
      <c r="G49" s="92">
        <f>D49-E49</f>
        <v>124819.09999999998</v>
      </c>
      <c r="H49" s="16">
        <f>E49/C49*100</f>
        <v>43.89109442616725</v>
      </c>
      <c r="I49" s="16">
        <f>E49/D49*100</f>
        <v>84.26356561782403</v>
      </c>
      <c r="J49" s="37">
        <f t="shared" si="4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5905511811023623" right="0" top="0.5511811023622047" bottom="0.3937007874015748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1" sqref="H1:J1"/>
    </sheetView>
  </sheetViews>
  <sheetFormatPr defaultColWidth="9.140625" defaultRowHeight="12.75" customHeight="1"/>
  <cols>
    <col min="1" max="1" width="6.7109375" style="14" customWidth="1"/>
    <col min="2" max="2" width="27.28125" style="32" customWidth="1"/>
    <col min="3" max="3" width="10.8515625" style="14" customWidth="1"/>
    <col min="4" max="4" width="9.421875" style="14" customWidth="1"/>
    <col min="5" max="5" width="9.28125" style="15" customWidth="1"/>
    <col min="6" max="6" width="10.8515625" style="14" customWidth="1"/>
    <col min="7" max="7" width="10.28125" style="14" customWidth="1"/>
    <col min="8" max="8" width="11.7109375" style="14" customWidth="1"/>
    <col min="9" max="9" width="10.28125" style="14" customWidth="1"/>
    <col min="10" max="10" width="9.00390625" style="14" customWidth="1"/>
    <col min="11" max="16384" width="9.140625" style="14" customWidth="1"/>
  </cols>
  <sheetData>
    <row r="1" spans="2:10" ht="12.75">
      <c r="B1" s="24"/>
      <c r="C1" s="25"/>
      <c r="D1" s="25"/>
      <c r="E1" s="26"/>
      <c r="F1" s="25"/>
      <c r="G1" s="25"/>
      <c r="H1" s="25"/>
      <c r="J1" s="27" t="s">
        <v>72</v>
      </c>
    </row>
    <row r="2" spans="1:10" ht="30.75" customHeight="1">
      <c r="A2" s="25"/>
      <c r="B2" s="24"/>
      <c r="C2" s="25"/>
      <c r="D2" s="25"/>
      <c r="E2" s="33"/>
      <c r="F2" s="25"/>
      <c r="G2" s="25"/>
      <c r="H2" s="25"/>
      <c r="I2" s="25"/>
      <c r="J2" s="25"/>
    </row>
    <row r="3" spans="1:10" ht="54" customHeight="1">
      <c r="A3" s="111" t="s">
        <v>217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>
      <c r="A4" s="25"/>
      <c r="B4" s="24"/>
      <c r="C4" s="25"/>
      <c r="D4" s="25"/>
      <c r="E4" s="26"/>
      <c r="F4" s="25"/>
      <c r="G4" s="25"/>
      <c r="H4" s="25"/>
      <c r="I4" s="25"/>
      <c r="J4" s="28" t="s">
        <v>105</v>
      </c>
    </row>
    <row r="5" spans="1:10" s="29" customFormat="1" ht="17.25" customHeight="1">
      <c r="A5" s="113" t="s">
        <v>73</v>
      </c>
      <c r="B5" s="113" t="s">
        <v>74</v>
      </c>
      <c r="C5" s="107" t="s">
        <v>208</v>
      </c>
      <c r="D5" s="107" t="s">
        <v>213</v>
      </c>
      <c r="E5" s="107" t="s">
        <v>75</v>
      </c>
      <c r="F5" s="102" t="s">
        <v>69</v>
      </c>
      <c r="G5" s="102"/>
      <c r="H5" s="102" t="s">
        <v>70</v>
      </c>
      <c r="I5" s="102"/>
      <c r="J5" s="112" t="s">
        <v>68</v>
      </c>
    </row>
    <row r="6" spans="1:10" ht="46.5" customHeight="1">
      <c r="A6" s="114"/>
      <c r="B6" s="114"/>
      <c r="C6" s="107"/>
      <c r="D6" s="107"/>
      <c r="E6" s="107"/>
      <c r="F6" s="48" t="s">
        <v>66</v>
      </c>
      <c r="G6" s="48" t="s">
        <v>215</v>
      </c>
      <c r="H6" s="48" t="s">
        <v>67</v>
      </c>
      <c r="I6" s="48" t="s">
        <v>216</v>
      </c>
      <c r="J6" s="112"/>
    </row>
    <row r="7" spans="1:10" ht="24" customHeight="1">
      <c r="A7" s="6" t="s">
        <v>151</v>
      </c>
      <c r="B7" s="65" t="s">
        <v>152</v>
      </c>
      <c r="C7" s="38">
        <v>11862.2</v>
      </c>
      <c r="D7" s="38">
        <v>484.3</v>
      </c>
      <c r="E7" s="38">
        <v>0</v>
      </c>
      <c r="F7" s="38">
        <f>C7-E7</f>
        <v>11862.2</v>
      </c>
      <c r="G7" s="38">
        <f>D7-E7</f>
        <v>484.3</v>
      </c>
      <c r="H7" s="47">
        <f>E7/C7*100</f>
        <v>0</v>
      </c>
      <c r="I7" s="47">
        <f>E7/D7*100</f>
        <v>0</v>
      </c>
      <c r="J7" s="47">
        <f>E7/$E$39*100</f>
        <v>0</v>
      </c>
    </row>
    <row r="8" spans="1:10" ht="24" customHeight="1">
      <c r="A8" s="6" t="s">
        <v>76</v>
      </c>
      <c r="B8" s="65" t="s">
        <v>77</v>
      </c>
      <c r="C8" s="38">
        <v>324205.7</v>
      </c>
      <c r="D8" s="38">
        <v>164581.6</v>
      </c>
      <c r="E8" s="38">
        <v>151547.7</v>
      </c>
      <c r="F8" s="38">
        <f aca="true" t="shared" si="0" ref="F8:F39">C8-E8</f>
        <v>172658</v>
      </c>
      <c r="G8" s="38">
        <f aca="true" t="shared" si="1" ref="G8:G39">D8-E8</f>
        <v>13033.899999999994</v>
      </c>
      <c r="H8" s="47">
        <f aca="true" t="shared" si="2" ref="H8:H39">E8/C8*100</f>
        <v>46.74430461895025</v>
      </c>
      <c r="I8" s="47">
        <f aca="true" t="shared" si="3" ref="I8:I39">E8/D8*100</f>
        <v>92.08058494995795</v>
      </c>
      <c r="J8" s="47">
        <f aca="true" t="shared" si="4" ref="J8:J39">E8/$E$39*100</f>
        <v>22.674347883787675</v>
      </c>
    </row>
    <row r="9" spans="1:10" ht="24" customHeight="1">
      <c r="A9" s="6" t="s">
        <v>78</v>
      </c>
      <c r="B9" s="65" t="s">
        <v>153</v>
      </c>
      <c r="C9" s="38">
        <v>175.8</v>
      </c>
      <c r="D9" s="38">
        <v>49.2</v>
      </c>
      <c r="E9" s="38">
        <v>8.4</v>
      </c>
      <c r="F9" s="38">
        <f t="shared" si="0"/>
        <v>167.4</v>
      </c>
      <c r="G9" s="38">
        <f t="shared" si="1"/>
        <v>40.800000000000004</v>
      </c>
      <c r="H9" s="47">
        <f t="shared" si="2"/>
        <v>4.778156996587031</v>
      </c>
      <c r="I9" s="47">
        <f t="shared" si="3"/>
        <v>17.073170731707314</v>
      </c>
      <c r="J9" s="47">
        <f t="shared" si="4"/>
        <v>0.0012567958617901592</v>
      </c>
    </row>
    <row r="10" spans="1:10" ht="24" customHeight="1">
      <c r="A10" s="6" t="s">
        <v>79</v>
      </c>
      <c r="B10" s="65" t="s">
        <v>80</v>
      </c>
      <c r="C10" s="38">
        <v>98128.6</v>
      </c>
      <c r="D10" s="38">
        <v>49046.5</v>
      </c>
      <c r="E10" s="38">
        <v>42817.7</v>
      </c>
      <c r="F10" s="47">
        <f t="shared" si="0"/>
        <v>55310.90000000001</v>
      </c>
      <c r="G10" s="47">
        <f t="shared" si="1"/>
        <v>6228.800000000003</v>
      </c>
      <c r="H10" s="47">
        <f t="shared" si="2"/>
        <v>43.634271761749375</v>
      </c>
      <c r="I10" s="47">
        <f t="shared" si="3"/>
        <v>87.30021510199504</v>
      </c>
      <c r="J10" s="47">
        <f t="shared" si="4"/>
        <v>6.406322401353867</v>
      </c>
    </row>
    <row r="11" spans="1:10" ht="24" customHeight="1">
      <c r="A11" s="6" t="s">
        <v>81</v>
      </c>
      <c r="B11" s="65" t="s">
        <v>82</v>
      </c>
      <c r="C11" s="38">
        <v>3836.2</v>
      </c>
      <c r="D11" s="38">
        <v>1972.2</v>
      </c>
      <c r="E11" s="38">
        <v>1487.8</v>
      </c>
      <c r="F11" s="47">
        <f t="shared" si="0"/>
        <v>2348.3999999999996</v>
      </c>
      <c r="G11" s="47">
        <f t="shared" si="1"/>
        <v>484.4000000000001</v>
      </c>
      <c r="H11" s="47">
        <f t="shared" si="2"/>
        <v>38.78317084614984</v>
      </c>
      <c r="I11" s="47">
        <f t="shared" si="3"/>
        <v>75.43859649122807</v>
      </c>
      <c r="J11" s="47">
        <f t="shared" si="4"/>
        <v>0.22260248609183314</v>
      </c>
    </row>
    <row r="12" spans="1:10" ht="24" customHeight="1">
      <c r="A12" s="6" t="s">
        <v>83</v>
      </c>
      <c r="B12" s="65" t="s">
        <v>84</v>
      </c>
      <c r="C12" s="38">
        <v>2580.6</v>
      </c>
      <c r="D12" s="38">
        <v>976.9</v>
      </c>
      <c r="E12" s="38">
        <v>361.6</v>
      </c>
      <c r="F12" s="47">
        <f t="shared" si="0"/>
        <v>2219</v>
      </c>
      <c r="G12" s="47">
        <f t="shared" si="1"/>
        <v>615.3</v>
      </c>
      <c r="H12" s="47">
        <f t="shared" si="2"/>
        <v>14.012245214291251</v>
      </c>
      <c r="I12" s="47">
        <f t="shared" si="3"/>
        <v>37.0150475995496</v>
      </c>
      <c r="J12" s="47">
        <f t="shared" si="4"/>
        <v>0.054102069478966855</v>
      </c>
    </row>
    <row r="13" spans="1:10" ht="24" customHeight="1">
      <c r="A13" s="6" t="s">
        <v>85</v>
      </c>
      <c r="B13" s="65" t="s">
        <v>86</v>
      </c>
      <c r="C13" s="38">
        <v>55996.7</v>
      </c>
      <c r="D13" s="38">
        <v>26756.4</v>
      </c>
      <c r="E13" s="38">
        <v>21438.3</v>
      </c>
      <c r="F13" s="47">
        <f t="shared" si="0"/>
        <v>34558.399999999994</v>
      </c>
      <c r="G13" s="47">
        <f t="shared" si="1"/>
        <v>5318.100000000002</v>
      </c>
      <c r="H13" s="47">
        <f t="shared" si="2"/>
        <v>38.28493464793461</v>
      </c>
      <c r="I13" s="47">
        <f t="shared" si="3"/>
        <v>80.12400771404225</v>
      </c>
      <c r="J13" s="47">
        <f t="shared" si="4"/>
        <v>3.207567467120948</v>
      </c>
    </row>
    <row r="14" spans="1:10" ht="42" customHeight="1">
      <c r="A14" s="6" t="s">
        <v>131</v>
      </c>
      <c r="B14" s="65" t="s">
        <v>154</v>
      </c>
      <c r="C14" s="38">
        <v>656.3</v>
      </c>
      <c r="D14" s="38">
        <v>73</v>
      </c>
      <c r="E14" s="38">
        <v>0</v>
      </c>
      <c r="F14" s="47">
        <f t="shared" si="0"/>
        <v>656.3</v>
      </c>
      <c r="G14" s="47">
        <f t="shared" si="1"/>
        <v>73</v>
      </c>
      <c r="H14" s="47">
        <f t="shared" si="2"/>
        <v>0</v>
      </c>
      <c r="I14" s="47">
        <f t="shared" si="3"/>
        <v>0</v>
      </c>
      <c r="J14" s="47">
        <f t="shared" si="4"/>
        <v>0</v>
      </c>
    </row>
    <row r="15" spans="1:10" ht="24" customHeight="1">
      <c r="A15" s="6" t="s">
        <v>87</v>
      </c>
      <c r="B15" s="65" t="s">
        <v>88</v>
      </c>
      <c r="C15" s="38">
        <v>80992</v>
      </c>
      <c r="D15" s="38">
        <v>25917.8</v>
      </c>
      <c r="E15" s="38">
        <v>9682.6</v>
      </c>
      <c r="F15" s="47">
        <f t="shared" si="0"/>
        <v>71309.4</v>
      </c>
      <c r="G15" s="47">
        <f t="shared" si="1"/>
        <v>16235.199999999999</v>
      </c>
      <c r="H15" s="47">
        <f t="shared" si="2"/>
        <v>11.955007902015016</v>
      </c>
      <c r="I15" s="47">
        <f t="shared" si="3"/>
        <v>37.35888076920109</v>
      </c>
      <c r="J15" s="47">
        <f t="shared" si="4"/>
        <v>1.4486966204011182</v>
      </c>
    </row>
    <row r="16" spans="1:10" ht="24" customHeight="1">
      <c r="A16" s="6" t="s">
        <v>89</v>
      </c>
      <c r="B16" s="65" t="s">
        <v>90</v>
      </c>
      <c r="C16" s="38">
        <v>54103.5</v>
      </c>
      <c r="D16" s="38">
        <v>21337</v>
      </c>
      <c r="E16" s="38">
        <v>13150.3</v>
      </c>
      <c r="F16" s="47">
        <f t="shared" si="0"/>
        <v>40953.2</v>
      </c>
      <c r="G16" s="47">
        <f t="shared" si="1"/>
        <v>8186.700000000001</v>
      </c>
      <c r="H16" s="47">
        <f t="shared" si="2"/>
        <v>24.30582125001155</v>
      </c>
      <c r="I16" s="47">
        <f t="shared" si="3"/>
        <v>61.63143834653418</v>
      </c>
      <c r="J16" s="47">
        <f t="shared" si="4"/>
        <v>1.9675288834879914</v>
      </c>
    </row>
    <row r="17" spans="1:10" ht="19.5" customHeight="1">
      <c r="A17" s="6" t="s">
        <v>155</v>
      </c>
      <c r="B17" s="65" t="s">
        <v>156</v>
      </c>
      <c r="C17" s="38">
        <v>171.2</v>
      </c>
      <c r="D17" s="38">
        <v>94.3</v>
      </c>
      <c r="E17" s="38">
        <v>32.9</v>
      </c>
      <c r="F17" s="47">
        <f t="shared" si="0"/>
        <v>138.29999999999998</v>
      </c>
      <c r="G17" s="47">
        <f t="shared" si="1"/>
        <v>61.4</v>
      </c>
      <c r="H17" s="47">
        <f t="shared" si="2"/>
        <v>19.21728971962617</v>
      </c>
      <c r="I17" s="47">
        <f t="shared" si="3"/>
        <v>34.88865323435843</v>
      </c>
      <c r="J17" s="47">
        <f t="shared" si="4"/>
        <v>0.0049224504586781225</v>
      </c>
    </row>
    <row r="18" spans="1:10" ht="24.75" customHeight="1">
      <c r="A18" s="6" t="s">
        <v>91</v>
      </c>
      <c r="B18" s="65" t="s">
        <v>92</v>
      </c>
      <c r="C18" s="38">
        <v>87.2</v>
      </c>
      <c r="D18" s="38">
        <v>43.7</v>
      </c>
      <c r="E18" s="38">
        <v>43.6</v>
      </c>
      <c r="F18" s="47">
        <f t="shared" si="0"/>
        <v>43.6</v>
      </c>
      <c r="G18" s="47">
        <f t="shared" si="1"/>
        <v>0.10000000000000142</v>
      </c>
      <c r="H18" s="47">
        <f t="shared" si="2"/>
        <v>50</v>
      </c>
      <c r="I18" s="47">
        <f t="shared" si="3"/>
        <v>99.77116704805492</v>
      </c>
      <c r="J18" s="47">
        <f t="shared" si="4"/>
        <v>0.006523368996910826</v>
      </c>
    </row>
    <row r="19" spans="1:10" ht="40.5" customHeight="1">
      <c r="A19" s="6" t="s">
        <v>93</v>
      </c>
      <c r="B19" s="65" t="s">
        <v>157</v>
      </c>
      <c r="C19" s="38">
        <v>434892.9</v>
      </c>
      <c r="D19" s="38">
        <v>282156.1</v>
      </c>
      <c r="E19" s="38">
        <v>248039.1</v>
      </c>
      <c r="F19" s="47">
        <f t="shared" si="0"/>
        <v>186853.80000000002</v>
      </c>
      <c r="G19" s="47">
        <f t="shared" si="1"/>
        <v>34116.99999999997</v>
      </c>
      <c r="H19" s="47">
        <f t="shared" si="2"/>
        <v>57.03452505203005</v>
      </c>
      <c r="I19" s="47">
        <f t="shared" si="3"/>
        <v>87.90846627097555</v>
      </c>
      <c r="J19" s="47">
        <f t="shared" si="4"/>
        <v>37.111251719304214</v>
      </c>
    </row>
    <row r="20" spans="1:10" ht="47.25" customHeight="1">
      <c r="A20" s="6" t="s">
        <v>158</v>
      </c>
      <c r="B20" s="65" t="s">
        <v>159</v>
      </c>
      <c r="C20" s="38">
        <v>7776</v>
      </c>
      <c r="D20" s="38">
        <v>2518</v>
      </c>
      <c r="E20" s="38">
        <v>1475.6</v>
      </c>
      <c r="F20" s="47">
        <f t="shared" si="0"/>
        <v>6300.4</v>
      </c>
      <c r="G20" s="47">
        <f t="shared" si="1"/>
        <v>1042.4</v>
      </c>
      <c r="H20" s="47">
        <f t="shared" si="2"/>
        <v>18.97633744855967</v>
      </c>
      <c r="I20" s="47">
        <f t="shared" si="3"/>
        <v>58.60206513105639</v>
      </c>
      <c r="J20" s="47">
        <f t="shared" si="4"/>
        <v>0.2207771397211379</v>
      </c>
    </row>
    <row r="21" spans="1:10" ht="42" customHeight="1">
      <c r="A21" s="6" t="s">
        <v>94</v>
      </c>
      <c r="B21" s="65" t="s">
        <v>95</v>
      </c>
      <c r="C21" s="38">
        <v>161413.2</v>
      </c>
      <c r="D21" s="38">
        <v>99035.7</v>
      </c>
      <c r="E21" s="38">
        <v>87684.9</v>
      </c>
      <c r="F21" s="47">
        <f t="shared" si="0"/>
        <v>73728.30000000002</v>
      </c>
      <c r="G21" s="47">
        <f t="shared" si="1"/>
        <v>11350.800000000003</v>
      </c>
      <c r="H21" s="47">
        <f t="shared" si="2"/>
        <v>54.32325237341183</v>
      </c>
      <c r="I21" s="47">
        <f t="shared" si="3"/>
        <v>88.53867847654936</v>
      </c>
      <c r="J21" s="47">
        <f t="shared" si="4"/>
        <v>13.119288031129036</v>
      </c>
    </row>
    <row r="22" spans="1:10" ht="32.25" customHeight="1">
      <c r="A22" s="6" t="s">
        <v>96</v>
      </c>
      <c r="B22" s="65" t="s">
        <v>160</v>
      </c>
      <c r="C22" s="38">
        <v>30156.6</v>
      </c>
      <c r="D22" s="38">
        <v>17914.3</v>
      </c>
      <c r="E22" s="38">
        <v>12078.8</v>
      </c>
      <c r="F22" s="47">
        <f t="shared" si="0"/>
        <v>18077.8</v>
      </c>
      <c r="G22" s="47">
        <f t="shared" si="1"/>
        <v>5835.5</v>
      </c>
      <c r="H22" s="47">
        <f t="shared" si="2"/>
        <v>40.05358694282512</v>
      </c>
      <c r="I22" s="47">
        <f t="shared" si="3"/>
        <v>67.42546457299476</v>
      </c>
      <c r="J22" s="47">
        <f t="shared" si="4"/>
        <v>1.8072126018322583</v>
      </c>
    </row>
    <row r="23" spans="1:10" ht="24" customHeight="1">
      <c r="A23" s="6" t="s">
        <v>97</v>
      </c>
      <c r="B23" s="65" t="s">
        <v>161</v>
      </c>
      <c r="C23" s="38">
        <v>2829.6</v>
      </c>
      <c r="D23" s="38">
        <v>804</v>
      </c>
      <c r="E23" s="38">
        <v>803.3</v>
      </c>
      <c r="F23" s="47">
        <f t="shared" si="0"/>
        <v>2026.3</v>
      </c>
      <c r="G23" s="47">
        <f t="shared" si="1"/>
        <v>0.7000000000000455</v>
      </c>
      <c r="H23" s="47">
        <f t="shared" si="2"/>
        <v>28.389171614362454</v>
      </c>
      <c r="I23" s="47">
        <f t="shared" si="3"/>
        <v>99.91293532338308</v>
      </c>
      <c r="J23" s="47">
        <f t="shared" si="4"/>
        <v>0.1201885852114327</v>
      </c>
    </row>
    <row r="24" spans="1:10" ht="42" customHeight="1">
      <c r="A24" s="6" t="s">
        <v>162</v>
      </c>
      <c r="B24" s="65" t="s">
        <v>163</v>
      </c>
      <c r="C24" s="38">
        <v>13923.3</v>
      </c>
      <c r="D24" s="38">
        <v>5840.5</v>
      </c>
      <c r="E24" s="38">
        <v>5840.1</v>
      </c>
      <c r="F24" s="47">
        <f t="shared" si="0"/>
        <v>8083.199999999999</v>
      </c>
      <c r="G24" s="47">
        <f t="shared" si="1"/>
        <v>0.3999999999996362</v>
      </c>
      <c r="H24" s="47">
        <f t="shared" si="2"/>
        <v>41.944797569541706</v>
      </c>
      <c r="I24" s="47">
        <f t="shared" si="3"/>
        <v>99.99315127129528</v>
      </c>
      <c r="J24" s="47">
        <f t="shared" si="4"/>
        <v>0.873787322909608</v>
      </c>
    </row>
    <row r="25" spans="1:10" ht="30" customHeight="1">
      <c r="A25" s="6" t="s">
        <v>164</v>
      </c>
      <c r="B25" s="65" t="s">
        <v>165</v>
      </c>
      <c r="C25" s="38">
        <v>1000</v>
      </c>
      <c r="D25" s="38">
        <v>703.9</v>
      </c>
      <c r="E25" s="38">
        <v>463</v>
      </c>
      <c r="F25" s="47">
        <f t="shared" si="0"/>
        <v>537</v>
      </c>
      <c r="G25" s="47">
        <f t="shared" si="1"/>
        <v>240.89999999999998</v>
      </c>
      <c r="H25" s="47">
        <f t="shared" si="2"/>
        <v>46.300000000000004</v>
      </c>
      <c r="I25" s="47">
        <f t="shared" si="3"/>
        <v>65.7763886915755</v>
      </c>
      <c r="J25" s="47">
        <f t="shared" si="4"/>
        <v>0.06927339095343377</v>
      </c>
    </row>
    <row r="26" spans="1:10" ht="54" customHeight="1">
      <c r="A26" s="6" t="s">
        <v>209</v>
      </c>
      <c r="B26" s="65" t="s">
        <v>210</v>
      </c>
      <c r="C26" s="38">
        <v>104318.3</v>
      </c>
      <c r="D26" s="38">
        <v>39126.3</v>
      </c>
      <c r="E26" s="38">
        <v>39126.3</v>
      </c>
      <c r="F26" s="47">
        <f t="shared" si="0"/>
        <v>65192</v>
      </c>
      <c r="G26" s="47">
        <f t="shared" si="1"/>
        <v>0</v>
      </c>
      <c r="H26" s="47">
        <f t="shared" si="2"/>
        <v>37.50665031926326</v>
      </c>
      <c r="I26" s="47">
        <f t="shared" si="3"/>
        <v>100</v>
      </c>
      <c r="J26" s="47">
        <f t="shared" si="4"/>
        <v>5.854020467519083</v>
      </c>
    </row>
    <row r="27" spans="1:10" ht="24.75" customHeight="1">
      <c r="A27" s="6" t="s">
        <v>143</v>
      </c>
      <c r="B27" s="65" t="s">
        <v>144</v>
      </c>
      <c r="C27" s="38">
        <v>6294.1</v>
      </c>
      <c r="D27" s="38">
        <v>3118.4</v>
      </c>
      <c r="E27" s="38">
        <v>2214.9</v>
      </c>
      <c r="F27" s="47">
        <f t="shared" si="0"/>
        <v>4079.2000000000003</v>
      </c>
      <c r="G27" s="47">
        <f t="shared" si="1"/>
        <v>903.5</v>
      </c>
      <c r="H27" s="47">
        <f t="shared" si="2"/>
        <v>35.19009866382803</v>
      </c>
      <c r="I27" s="47">
        <f t="shared" si="3"/>
        <v>71.02680861980502</v>
      </c>
      <c r="J27" s="47">
        <f t="shared" si="4"/>
        <v>0.33139013741416945</v>
      </c>
    </row>
    <row r="28" spans="1:10" ht="18" customHeight="1">
      <c r="A28" s="6" t="s">
        <v>145</v>
      </c>
      <c r="B28" s="65" t="s">
        <v>146</v>
      </c>
      <c r="C28" s="38">
        <v>40.1</v>
      </c>
      <c r="D28" s="38">
        <v>40.1</v>
      </c>
      <c r="E28" s="38">
        <v>40.1</v>
      </c>
      <c r="F28" s="47">
        <f t="shared" si="0"/>
        <v>0</v>
      </c>
      <c r="G28" s="47">
        <f t="shared" si="1"/>
        <v>0</v>
      </c>
      <c r="H28" s="47">
        <f t="shared" si="2"/>
        <v>100</v>
      </c>
      <c r="I28" s="47">
        <f t="shared" si="3"/>
        <v>100</v>
      </c>
      <c r="J28" s="47">
        <f t="shared" si="4"/>
        <v>0.00599970405449826</v>
      </c>
    </row>
    <row r="29" spans="1:10" ht="25.5" customHeight="1">
      <c r="A29" s="6" t="s">
        <v>147</v>
      </c>
      <c r="B29" s="65" t="s">
        <v>166</v>
      </c>
      <c r="C29" s="38">
        <v>795.5</v>
      </c>
      <c r="D29" s="38">
        <v>177.5</v>
      </c>
      <c r="E29" s="38">
        <v>165.1</v>
      </c>
      <c r="F29" s="47">
        <f t="shared" si="0"/>
        <v>630.4</v>
      </c>
      <c r="G29" s="47">
        <f t="shared" si="1"/>
        <v>12.400000000000006</v>
      </c>
      <c r="H29" s="47">
        <f t="shared" si="2"/>
        <v>20.754242614707728</v>
      </c>
      <c r="I29" s="47">
        <f t="shared" si="3"/>
        <v>93.01408450704226</v>
      </c>
      <c r="J29" s="47">
        <f t="shared" si="4"/>
        <v>0.024702023426375626</v>
      </c>
    </row>
    <row r="30" spans="1:10" ht="24.75" customHeight="1">
      <c r="A30" s="6" t="s">
        <v>167</v>
      </c>
      <c r="B30" s="65" t="s">
        <v>168</v>
      </c>
      <c r="C30" s="38">
        <v>250</v>
      </c>
      <c r="D30" s="38">
        <v>250</v>
      </c>
      <c r="E30" s="38">
        <v>250</v>
      </c>
      <c r="F30" s="47">
        <f t="shared" si="0"/>
        <v>0</v>
      </c>
      <c r="G30" s="47">
        <f t="shared" si="1"/>
        <v>0</v>
      </c>
      <c r="H30" s="47">
        <f t="shared" si="2"/>
        <v>100</v>
      </c>
      <c r="I30" s="47">
        <f t="shared" si="3"/>
        <v>100</v>
      </c>
      <c r="J30" s="47">
        <f t="shared" si="4"/>
        <v>0.037404638743754735</v>
      </c>
    </row>
    <row r="31" spans="1:10" ht="24.75" customHeight="1">
      <c r="A31" s="6" t="s">
        <v>98</v>
      </c>
      <c r="B31" s="65" t="s">
        <v>99</v>
      </c>
      <c r="C31" s="38">
        <v>71943</v>
      </c>
      <c r="D31" s="38">
        <v>21586.5</v>
      </c>
      <c r="E31" s="38">
        <v>13059.2</v>
      </c>
      <c r="F31" s="47">
        <f t="shared" si="0"/>
        <v>58883.8</v>
      </c>
      <c r="G31" s="47">
        <f t="shared" si="1"/>
        <v>8527.3</v>
      </c>
      <c r="H31" s="47">
        <f t="shared" si="2"/>
        <v>18.152148228458643</v>
      </c>
      <c r="I31" s="47">
        <f t="shared" si="3"/>
        <v>60.49706992796424</v>
      </c>
      <c r="J31" s="47">
        <f t="shared" si="4"/>
        <v>1.9538986331297674</v>
      </c>
    </row>
    <row r="32" spans="1:10" ht="20.25" customHeight="1">
      <c r="A32" s="6" t="s">
        <v>169</v>
      </c>
      <c r="B32" s="65" t="s">
        <v>170</v>
      </c>
      <c r="C32" s="38">
        <v>323.5</v>
      </c>
      <c r="D32" s="38">
        <v>269.1</v>
      </c>
      <c r="E32" s="38">
        <v>205.7</v>
      </c>
      <c r="F32" s="47">
        <f t="shared" si="0"/>
        <v>117.80000000000001</v>
      </c>
      <c r="G32" s="47">
        <f t="shared" si="1"/>
        <v>63.400000000000034</v>
      </c>
      <c r="H32" s="47">
        <f t="shared" si="2"/>
        <v>63.58578052550231</v>
      </c>
      <c r="I32" s="47">
        <f t="shared" si="3"/>
        <v>76.4399851356373</v>
      </c>
      <c r="J32" s="47">
        <f t="shared" si="4"/>
        <v>0.030776536758361395</v>
      </c>
    </row>
    <row r="33" spans="1:10" ht="29.25" customHeight="1">
      <c r="A33" s="6" t="s">
        <v>171</v>
      </c>
      <c r="B33" s="65" t="s">
        <v>172</v>
      </c>
      <c r="C33" s="38">
        <v>34313.5</v>
      </c>
      <c r="D33" s="38">
        <v>17977.4</v>
      </c>
      <c r="E33" s="38">
        <v>10517</v>
      </c>
      <c r="F33" s="47">
        <f t="shared" si="0"/>
        <v>23796.5</v>
      </c>
      <c r="G33" s="47">
        <f t="shared" si="1"/>
        <v>7460.4000000000015</v>
      </c>
      <c r="H33" s="47">
        <f t="shared" si="2"/>
        <v>30.64974426974806</v>
      </c>
      <c r="I33" s="47">
        <f t="shared" si="3"/>
        <v>58.501229321258904</v>
      </c>
      <c r="J33" s="47">
        <f t="shared" si="4"/>
        <v>1.573538342672274</v>
      </c>
    </row>
    <row r="34" spans="1:10" ht="25.5" customHeight="1">
      <c r="A34" s="6" t="s">
        <v>173</v>
      </c>
      <c r="B34" s="65" t="s">
        <v>174</v>
      </c>
      <c r="C34" s="38">
        <v>4022.3</v>
      </c>
      <c r="D34" s="38">
        <v>1890.9</v>
      </c>
      <c r="E34" s="38">
        <v>1026.6</v>
      </c>
      <c r="F34" s="47">
        <f t="shared" si="0"/>
        <v>2995.7000000000003</v>
      </c>
      <c r="G34" s="47">
        <f t="shared" si="1"/>
        <v>864.3000000000002</v>
      </c>
      <c r="H34" s="47">
        <f t="shared" si="2"/>
        <v>25.522710886806056</v>
      </c>
      <c r="I34" s="47">
        <f t="shared" si="3"/>
        <v>54.29160717118832</v>
      </c>
      <c r="J34" s="47">
        <f t="shared" si="4"/>
        <v>0.15359840853735443</v>
      </c>
    </row>
    <row r="35" spans="1:10" ht="27.75" customHeight="1">
      <c r="A35" s="6" t="s">
        <v>175</v>
      </c>
      <c r="B35" s="65" t="s">
        <v>176</v>
      </c>
      <c r="C35" s="38">
        <v>638.1</v>
      </c>
      <c r="D35" s="38">
        <v>521.3</v>
      </c>
      <c r="E35" s="38">
        <v>183.8</v>
      </c>
      <c r="F35" s="47">
        <f t="shared" si="0"/>
        <v>454.3</v>
      </c>
      <c r="G35" s="47">
        <f t="shared" si="1"/>
        <v>337.49999999999994</v>
      </c>
      <c r="H35" s="47">
        <f t="shared" si="2"/>
        <v>28.804262654756307</v>
      </c>
      <c r="I35" s="47">
        <f t="shared" si="3"/>
        <v>35.258008824093615</v>
      </c>
      <c r="J35" s="47">
        <f t="shared" si="4"/>
        <v>0.02749989040440848</v>
      </c>
    </row>
    <row r="36" spans="1:10" ht="24.75" customHeight="1">
      <c r="A36" s="6" t="s">
        <v>177</v>
      </c>
      <c r="B36" s="65" t="s">
        <v>178</v>
      </c>
      <c r="C36" s="38">
        <v>1472.7</v>
      </c>
      <c r="D36" s="38">
        <v>1322.2</v>
      </c>
      <c r="E36" s="38">
        <v>925.8</v>
      </c>
      <c r="F36" s="47">
        <f t="shared" si="0"/>
        <v>546.9000000000001</v>
      </c>
      <c r="G36" s="47">
        <f t="shared" si="1"/>
        <v>396.4000000000001</v>
      </c>
      <c r="H36" s="47">
        <f t="shared" si="2"/>
        <v>62.86412711346506</v>
      </c>
      <c r="I36" s="47">
        <f t="shared" si="3"/>
        <v>70.0196641960369</v>
      </c>
      <c r="J36" s="47">
        <f t="shared" si="4"/>
        <v>0.1385168581958725</v>
      </c>
    </row>
    <row r="37" spans="1:10" ht="26.25" customHeight="1">
      <c r="A37" s="6" t="s">
        <v>179</v>
      </c>
      <c r="B37" s="65" t="s">
        <v>180</v>
      </c>
      <c r="C37" s="38">
        <v>10470.4</v>
      </c>
      <c r="D37" s="38">
        <v>5007.4</v>
      </c>
      <c r="E37" s="38">
        <v>2489.3</v>
      </c>
      <c r="F37" s="47">
        <f t="shared" si="0"/>
        <v>7981.099999999999</v>
      </c>
      <c r="G37" s="47">
        <f t="shared" si="1"/>
        <v>2518.0999999999995</v>
      </c>
      <c r="H37" s="47">
        <f t="shared" si="2"/>
        <v>23.77464089242054</v>
      </c>
      <c r="I37" s="47">
        <f t="shared" si="3"/>
        <v>49.712425610097064</v>
      </c>
      <c r="J37" s="47">
        <f t="shared" si="4"/>
        <v>0.3724454688993146</v>
      </c>
    </row>
    <row r="38" spans="1:10" ht="28.5" customHeight="1">
      <c r="A38" s="6" t="s">
        <v>181</v>
      </c>
      <c r="B38" s="65" t="s">
        <v>182</v>
      </c>
      <c r="C38" s="38">
        <v>3114.3</v>
      </c>
      <c r="D38" s="38">
        <v>1592.8</v>
      </c>
      <c r="E38" s="38">
        <v>1206.7</v>
      </c>
      <c r="F38" s="47">
        <f t="shared" si="0"/>
        <v>1907.6000000000001</v>
      </c>
      <c r="G38" s="47">
        <f t="shared" si="1"/>
        <v>386.0999999999999</v>
      </c>
      <c r="H38" s="47">
        <f t="shared" si="2"/>
        <v>38.747069967568954</v>
      </c>
      <c r="I38" s="47">
        <f t="shared" si="3"/>
        <v>75.7596685082873</v>
      </c>
      <c r="J38" s="47">
        <f t="shared" si="4"/>
        <v>0.18054471028835534</v>
      </c>
    </row>
    <row r="39" spans="1:10" ht="21" customHeight="1">
      <c r="A39" s="66" t="s">
        <v>0</v>
      </c>
      <c r="B39" s="67"/>
      <c r="C39" s="39">
        <v>1522783.4</v>
      </c>
      <c r="D39" s="39">
        <v>793185.4</v>
      </c>
      <c r="E39" s="39">
        <v>668366.3</v>
      </c>
      <c r="F39" s="93">
        <f t="shared" si="0"/>
        <v>854417.0999999999</v>
      </c>
      <c r="G39" s="94">
        <f t="shared" si="1"/>
        <v>124819.09999999998</v>
      </c>
      <c r="H39" s="39">
        <f t="shared" si="2"/>
        <v>43.89109442616725</v>
      </c>
      <c r="I39" s="39">
        <f t="shared" si="3"/>
        <v>84.26356561782403</v>
      </c>
      <c r="J39" s="39">
        <f t="shared" si="4"/>
        <v>100</v>
      </c>
    </row>
    <row r="40" spans="3:10" ht="12.75" customHeight="1">
      <c r="C40" s="95"/>
      <c r="D40" s="95"/>
      <c r="E40" s="96"/>
      <c r="F40" s="95"/>
      <c r="G40" s="95"/>
      <c r="H40" s="95"/>
      <c r="I40" s="95"/>
      <c r="J40" s="95"/>
    </row>
    <row r="41" spans="7:9" ht="12.75" customHeight="1">
      <c r="G41" s="70"/>
      <c r="I41" s="70"/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G1" sqref="G1"/>
    </sheetView>
  </sheetViews>
  <sheetFormatPr defaultColWidth="9.140625" defaultRowHeight="12.75" customHeight="1"/>
  <cols>
    <col min="1" max="1" width="24.140625" style="14" customWidth="1"/>
    <col min="2" max="2" width="11.57421875" style="35" customWidth="1"/>
    <col min="3" max="3" width="9.00390625" style="35" customWidth="1"/>
    <col min="4" max="4" width="9.8515625" style="36" customWidth="1"/>
    <col min="5" max="5" width="10.8515625" style="35" customWidth="1"/>
    <col min="6" max="6" width="10.28125" style="14" customWidth="1"/>
    <col min="7" max="7" width="11.28125" style="14" customWidth="1"/>
    <col min="8" max="8" width="10.28125" style="14" customWidth="1"/>
    <col min="9" max="9" width="9.00390625" style="14" customWidth="1"/>
    <col min="10" max="16384" width="9.140625" style="14" customWidth="1"/>
  </cols>
  <sheetData>
    <row r="1" spans="1:9" ht="12.75">
      <c r="A1" s="15"/>
      <c r="B1" s="33"/>
      <c r="C1" s="33"/>
      <c r="D1" s="33"/>
      <c r="E1" s="33"/>
      <c r="F1" s="26"/>
      <c r="G1" s="26"/>
      <c r="H1" s="26"/>
      <c r="I1" s="34" t="s">
        <v>100</v>
      </c>
    </row>
    <row r="2" spans="1:9" ht="52.5" customHeight="1">
      <c r="A2" s="111" t="s">
        <v>218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5"/>
      <c r="B3" s="33"/>
      <c r="C3" s="33"/>
      <c r="D3" s="33"/>
      <c r="E3" s="33"/>
      <c r="F3" s="26"/>
      <c r="G3" s="26"/>
      <c r="H3" s="26"/>
      <c r="I3" s="34" t="s">
        <v>105</v>
      </c>
    </row>
    <row r="4" spans="1:9" ht="21" customHeight="1">
      <c r="A4" s="115" t="s">
        <v>106</v>
      </c>
      <c r="B4" s="107" t="s">
        <v>208</v>
      </c>
      <c r="C4" s="107" t="s">
        <v>213</v>
      </c>
      <c r="D4" s="107" t="s">
        <v>75</v>
      </c>
      <c r="E4" s="102" t="s">
        <v>69</v>
      </c>
      <c r="F4" s="102"/>
      <c r="G4" s="102" t="s">
        <v>70</v>
      </c>
      <c r="H4" s="102"/>
      <c r="I4" s="112" t="s">
        <v>68</v>
      </c>
    </row>
    <row r="5" spans="1:9" ht="41.25" customHeight="1">
      <c r="A5" s="115"/>
      <c r="B5" s="107"/>
      <c r="C5" s="107"/>
      <c r="D5" s="107"/>
      <c r="E5" s="48" t="s">
        <v>66</v>
      </c>
      <c r="F5" s="48" t="s">
        <v>215</v>
      </c>
      <c r="G5" s="48" t="s">
        <v>67</v>
      </c>
      <c r="H5" s="48" t="s">
        <v>216</v>
      </c>
      <c r="I5" s="112"/>
    </row>
    <row r="6" spans="1:9" ht="18" customHeight="1">
      <c r="A6" s="65" t="s">
        <v>102</v>
      </c>
      <c r="B6" s="38">
        <v>178523.8</v>
      </c>
      <c r="C6" s="38">
        <v>108028.3</v>
      </c>
      <c r="D6" s="38">
        <v>95999.6</v>
      </c>
      <c r="E6" s="47">
        <f>B6-D6</f>
        <v>82524.19999999998</v>
      </c>
      <c r="F6" s="47">
        <f>C6-D6</f>
        <v>12028.699999999997</v>
      </c>
      <c r="G6" s="47">
        <f>D6/B6*100</f>
        <v>53.77411863292178</v>
      </c>
      <c r="H6" s="47">
        <f>D6/C6*100</f>
        <v>88.86523253628911</v>
      </c>
      <c r="I6" s="47">
        <f>D6/$D$29*100</f>
        <v>14.363321430179829</v>
      </c>
    </row>
    <row r="7" spans="1:9" ht="23.25" customHeight="1">
      <c r="A7" s="65" t="s">
        <v>101</v>
      </c>
      <c r="B7" s="38">
        <v>161378.3</v>
      </c>
      <c r="C7" s="38">
        <v>39193.4</v>
      </c>
      <c r="D7" s="38">
        <v>38328.4</v>
      </c>
      <c r="E7" s="30">
        <f aca="true" t="shared" si="0" ref="E7:E29">B7-D7</f>
        <v>123049.9</v>
      </c>
      <c r="F7" s="30">
        <f aca="true" t="shared" si="1" ref="F7:F29">C7-D7</f>
        <v>865</v>
      </c>
      <c r="G7" s="30">
        <f aca="true" t="shared" si="2" ref="G7:G29">D7/B7*100</f>
        <v>23.750652968831623</v>
      </c>
      <c r="H7" s="30">
        <f aca="true" t="shared" si="3" ref="H7:H29">D7/C7*100</f>
        <v>97.79299575949013</v>
      </c>
      <c r="I7" s="47">
        <f aca="true" t="shared" si="4" ref="I7:I29">D7/$D$29*100</f>
        <v>5.734639822504516</v>
      </c>
    </row>
    <row r="8" spans="1:9" ht="21.75" customHeight="1">
      <c r="A8" s="65" t="s">
        <v>183</v>
      </c>
      <c r="B8" s="38">
        <v>39380.8</v>
      </c>
      <c r="C8" s="38">
        <v>25400</v>
      </c>
      <c r="D8" s="38">
        <v>13518.4</v>
      </c>
      <c r="E8" s="30">
        <f t="shared" si="0"/>
        <v>25862.4</v>
      </c>
      <c r="F8" s="30">
        <f t="shared" si="1"/>
        <v>11881.6</v>
      </c>
      <c r="G8" s="30">
        <f t="shared" si="2"/>
        <v>34.32738796570918</v>
      </c>
      <c r="H8" s="30">
        <f t="shared" si="3"/>
        <v>53.22204724409448</v>
      </c>
      <c r="I8" s="47">
        <f t="shared" si="4"/>
        <v>2.0226034735742955</v>
      </c>
    </row>
    <row r="9" spans="1:9" ht="24" customHeight="1">
      <c r="A9" s="65" t="s">
        <v>184</v>
      </c>
      <c r="B9" s="38">
        <v>45814.4</v>
      </c>
      <c r="C9" s="38">
        <v>24477</v>
      </c>
      <c r="D9" s="38">
        <v>17238.6</v>
      </c>
      <c r="E9" s="30">
        <f t="shared" si="0"/>
        <v>28575.800000000003</v>
      </c>
      <c r="F9" s="30">
        <f t="shared" si="1"/>
        <v>7238.4000000000015</v>
      </c>
      <c r="G9" s="30">
        <f t="shared" si="2"/>
        <v>37.62703429489418</v>
      </c>
      <c r="H9" s="30">
        <f t="shared" si="3"/>
        <v>70.4277484985905</v>
      </c>
      <c r="I9" s="47">
        <f t="shared" si="4"/>
        <v>2.579214421792361</v>
      </c>
    </row>
    <row r="10" spans="1:9" ht="23.25" customHeight="1">
      <c r="A10" s="65" t="s">
        <v>185</v>
      </c>
      <c r="B10" s="38">
        <v>29409.5</v>
      </c>
      <c r="C10" s="38">
        <v>15920.2</v>
      </c>
      <c r="D10" s="38">
        <v>11816.2</v>
      </c>
      <c r="E10" s="30">
        <f t="shared" si="0"/>
        <v>17593.3</v>
      </c>
      <c r="F10" s="30">
        <f t="shared" si="1"/>
        <v>4104</v>
      </c>
      <c r="G10" s="30">
        <f t="shared" si="2"/>
        <v>40.17817371937639</v>
      </c>
      <c r="H10" s="30">
        <f t="shared" si="3"/>
        <v>74.22142937902791</v>
      </c>
      <c r="I10" s="47">
        <f t="shared" si="4"/>
        <v>1.7679227692958186</v>
      </c>
    </row>
    <row r="11" spans="1:9" ht="18" customHeight="1">
      <c r="A11" s="65" t="s">
        <v>186</v>
      </c>
      <c r="B11" s="38">
        <v>39933.8</v>
      </c>
      <c r="C11" s="38">
        <v>19963.2</v>
      </c>
      <c r="D11" s="38">
        <v>15501.1</v>
      </c>
      <c r="E11" s="30">
        <f t="shared" si="0"/>
        <v>24432.700000000004</v>
      </c>
      <c r="F11" s="30">
        <f t="shared" si="1"/>
        <v>4462.1</v>
      </c>
      <c r="G11" s="30">
        <f t="shared" si="2"/>
        <v>38.816992121961846</v>
      </c>
      <c r="H11" s="30">
        <f t="shared" si="3"/>
        <v>77.64837300633165</v>
      </c>
      <c r="I11" s="47">
        <f t="shared" si="4"/>
        <v>2.319252182523266</v>
      </c>
    </row>
    <row r="12" spans="1:9" ht="18" customHeight="1">
      <c r="A12" s="65" t="s">
        <v>187</v>
      </c>
      <c r="B12" s="38">
        <v>34756.6</v>
      </c>
      <c r="C12" s="38">
        <v>21213.1</v>
      </c>
      <c r="D12" s="38">
        <v>15505.1</v>
      </c>
      <c r="E12" s="30">
        <f t="shared" si="0"/>
        <v>19251.5</v>
      </c>
      <c r="F12" s="30">
        <f t="shared" si="1"/>
        <v>5707.999999999998</v>
      </c>
      <c r="G12" s="30">
        <f t="shared" si="2"/>
        <v>44.61052001634223</v>
      </c>
      <c r="H12" s="30">
        <f t="shared" si="3"/>
        <v>73.09209875030052</v>
      </c>
      <c r="I12" s="47">
        <f t="shared" si="4"/>
        <v>2.3198506567431663</v>
      </c>
    </row>
    <row r="13" spans="1:9" ht="22.5" customHeight="1">
      <c r="A13" s="65" t="s">
        <v>188</v>
      </c>
      <c r="B13" s="38">
        <v>32365.1</v>
      </c>
      <c r="C13" s="38">
        <v>16902.7</v>
      </c>
      <c r="D13" s="38">
        <v>14286.1</v>
      </c>
      <c r="E13" s="30">
        <f t="shared" si="0"/>
        <v>18079</v>
      </c>
      <c r="F13" s="30">
        <f t="shared" si="1"/>
        <v>2616.6000000000004</v>
      </c>
      <c r="G13" s="30">
        <f t="shared" si="2"/>
        <v>44.14044758088188</v>
      </c>
      <c r="H13" s="30">
        <f t="shared" si="3"/>
        <v>84.51963295804812</v>
      </c>
      <c r="I13" s="47">
        <f t="shared" si="4"/>
        <v>2.137465638228618</v>
      </c>
    </row>
    <row r="14" spans="1:9" ht="23.25" customHeight="1">
      <c r="A14" s="65" t="s">
        <v>189</v>
      </c>
      <c r="B14" s="38">
        <v>28531.8</v>
      </c>
      <c r="C14" s="38">
        <v>15036.6</v>
      </c>
      <c r="D14" s="38">
        <v>11682.4</v>
      </c>
      <c r="E14" s="30">
        <f t="shared" si="0"/>
        <v>16849.4</v>
      </c>
      <c r="F14" s="30">
        <f t="shared" si="1"/>
        <v>3354.2000000000007</v>
      </c>
      <c r="G14" s="30">
        <f t="shared" si="2"/>
        <v>40.945190979889105</v>
      </c>
      <c r="H14" s="30">
        <f t="shared" si="3"/>
        <v>77.69309551361344</v>
      </c>
      <c r="I14" s="47">
        <f t="shared" si="4"/>
        <v>1.7479038066401613</v>
      </c>
    </row>
    <row r="15" spans="1:9" ht="22.5" customHeight="1">
      <c r="A15" s="65" t="s">
        <v>190</v>
      </c>
      <c r="B15" s="38">
        <v>40972.7</v>
      </c>
      <c r="C15" s="38">
        <v>22999.4</v>
      </c>
      <c r="D15" s="38">
        <v>20116</v>
      </c>
      <c r="E15" s="30">
        <f t="shared" si="0"/>
        <v>20856.699999999997</v>
      </c>
      <c r="F15" s="30">
        <f t="shared" si="1"/>
        <v>2883.4000000000015</v>
      </c>
      <c r="G15" s="30">
        <f t="shared" si="2"/>
        <v>49.096105455583846</v>
      </c>
      <c r="H15" s="30">
        <f t="shared" si="3"/>
        <v>87.46315121264033</v>
      </c>
      <c r="I15" s="47">
        <f t="shared" si="4"/>
        <v>3.0097268518774807</v>
      </c>
    </row>
    <row r="16" spans="1:9" ht="27" customHeight="1">
      <c r="A16" s="65" t="s">
        <v>191</v>
      </c>
      <c r="B16" s="38">
        <v>10205.3</v>
      </c>
      <c r="C16" s="38">
        <v>6045.5</v>
      </c>
      <c r="D16" s="38">
        <v>4678.2</v>
      </c>
      <c r="E16" s="30">
        <f t="shared" si="0"/>
        <v>5527.099999999999</v>
      </c>
      <c r="F16" s="30">
        <f t="shared" si="1"/>
        <v>1367.3000000000002</v>
      </c>
      <c r="G16" s="30">
        <f t="shared" si="2"/>
        <v>45.84088659814019</v>
      </c>
      <c r="H16" s="30">
        <f t="shared" si="3"/>
        <v>77.38317757009345</v>
      </c>
      <c r="I16" s="47">
        <f t="shared" si="4"/>
        <v>0.6999455238841336</v>
      </c>
    </row>
    <row r="17" spans="1:9" ht="24" customHeight="1">
      <c r="A17" s="65" t="s">
        <v>192</v>
      </c>
      <c r="B17" s="38">
        <v>19779.8</v>
      </c>
      <c r="C17" s="38">
        <v>8323.4</v>
      </c>
      <c r="D17" s="38">
        <v>7765.6</v>
      </c>
      <c r="E17" s="30">
        <f t="shared" si="0"/>
        <v>12014.199999999999</v>
      </c>
      <c r="F17" s="30">
        <f t="shared" si="1"/>
        <v>557.7999999999993</v>
      </c>
      <c r="G17" s="30">
        <f t="shared" si="2"/>
        <v>39.26025541208708</v>
      </c>
      <c r="H17" s="30">
        <f t="shared" si="3"/>
        <v>93.29841170675446</v>
      </c>
      <c r="I17" s="47">
        <f t="shared" si="4"/>
        <v>1.161877850514007</v>
      </c>
    </row>
    <row r="18" spans="1:9" ht="18" customHeight="1">
      <c r="A18" s="65" t="s">
        <v>132</v>
      </c>
      <c r="B18" s="38">
        <v>16674.6</v>
      </c>
      <c r="C18" s="38">
        <v>8496.5</v>
      </c>
      <c r="D18" s="38">
        <v>6478.4</v>
      </c>
      <c r="E18" s="30">
        <f t="shared" si="0"/>
        <v>10196.199999999999</v>
      </c>
      <c r="F18" s="30">
        <f t="shared" si="1"/>
        <v>2018.1000000000004</v>
      </c>
      <c r="G18" s="30">
        <f t="shared" si="2"/>
        <v>38.85190649250957</v>
      </c>
      <c r="H18" s="30">
        <f t="shared" si="3"/>
        <v>76.24786676866945</v>
      </c>
      <c r="I18" s="47">
        <f t="shared" si="4"/>
        <v>0.9692888465501626</v>
      </c>
    </row>
    <row r="19" spans="1:9" ht="21.75" customHeight="1">
      <c r="A19" s="65" t="s">
        <v>193</v>
      </c>
      <c r="B19" s="38">
        <v>38285</v>
      </c>
      <c r="C19" s="38">
        <v>21616.5</v>
      </c>
      <c r="D19" s="38">
        <v>15128.5</v>
      </c>
      <c r="E19" s="30">
        <f t="shared" si="0"/>
        <v>23156.5</v>
      </c>
      <c r="F19" s="30">
        <f t="shared" si="1"/>
        <v>6488</v>
      </c>
      <c r="G19" s="30">
        <f t="shared" si="2"/>
        <v>39.51547603500065</v>
      </c>
      <c r="H19" s="30">
        <f t="shared" si="3"/>
        <v>69.98589040779034</v>
      </c>
      <c r="I19" s="47">
        <f t="shared" si="4"/>
        <v>2.2635043089395737</v>
      </c>
    </row>
    <row r="20" spans="1:9" ht="18" customHeight="1">
      <c r="A20" s="65" t="s">
        <v>133</v>
      </c>
      <c r="B20" s="38">
        <v>8488.2</v>
      </c>
      <c r="C20" s="38">
        <v>4904.3</v>
      </c>
      <c r="D20" s="38">
        <v>4190.4</v>
      </c>
      <c r="E20" s="30">
        <f t="shared" si="0"/>
        <v>4297.800000000001</v>
      </c>
      <c r="F20" s="30">
        <f t="shared" si="1"/>
        <v>713.9000000000005</v>
      </c>
      <c r="G20" s="30">
        <f t="shared" si="2"/>
        <v>49.367357036827585</v>
      </c>
      <c r="H20" s="30">
        <f t="shared" si="3"/>
        <v>85.44338641600227</v>
      </c>
      <c r="I20" s="47">
        <f t="shared" si="4"/>
        <v>0.6269615927673192</v>
      </c>
    </row>
    <row r="21" spans="1:9" ht="18" customHeight="1">
      <c r="A21" s="65" t="s">
        <v>194</v>
      </c>
      <c r="B21" s="38">
        <v>25376.7</v>
      </c>
      <c r="C21" s="38">
        <v>11403.6</v>
      </c>
      <c r="D21" s="38">
        <v>10299.1</v>
      </c>
      <c r="E21" s="30">
        <f t="shared" si="0"/>
        <v>15077.6</v>
      </c>
      <c r="F21" s="30">
        <f t="shared" si="1"/>
        <v>1104.5</v>
      </c>
      <c r="G21" s="30">
        <f t="shared" si="2"/>
        <v>40.584867220718216</v>
      </c>
      <c r="H21" s="30">
        <f t="shared" si="3"/>
        <v>90.31446209968782</v>
      </c>
      <c r="I21" s="47">
        <f t="shared" si="4"/>
        <v>1.5409364595432173</v>
      </c>
    </row>
    <row r="22" spans="1:9" ht="33" customHeight="1">
      <c r="A22" s="65" t="s">
        <v>211</v>
      </c>
      <c r="B22" s="38">
        <v>606551.2</v>
      </c>
      <c r="C22" s="38">
        <v>356618.5</v>
      </c>
      <c r="D22" s="38">
        <v>312977.9</v>
      </c>
      <c r="E22" s="30">
        <f t="shared" si="0"/>
        <v>293573.29999999993</v>
      </c>
      <c r="F22" s="30">
        <f t="shared" si="1"/>
        <v>43640.59999999998</v>
      </c>
      <c r="G22" s="30">
        <f t="shared" si="2"/>
        <v>51.599584668202795</v>
      </c>
      <c r="H22" s="30">
        <f t="shared" si="3"/>
        <v>87.76266514496585</v>
      </c>
      <c r="I22" s="47">
        <f t="shared" si="4"/>
        <v>46.82730113711598</v>
      </c>
    </row>
    <row r="23" spans="1:9" ht="27.75" customHeight="1">
      <c r="A23" s="65" t="s">
        <v>195</v>
      </c>
      <c r="B23" s="38">
        <v>5202.7</v>
      </c>
      <c r="C23" s="38">
        <v>2792.6</v>
      </c>
      <c r="D23" s="38">
        <v>2256.8</v>
      </c>
      <c r="E23" s="30">
        <f t="shared" si="0"/>
        <v>2945.8999999999996</v>
      </c>
      <c r="F23" s="30">
        <f t="shared" si="1"/>
        <v>535.7999999999997</v>
      </c>
      <c r="G23" s="30">
        <f t="shared" si="2"/>
        <v>43.37747707920887</v>
      </c>
      <c r="H23" s="30">
        <f t="shared" si="3"/>
        <v>80.81357874382297</v>
      </c>
      <c r="I23" s="47">
        <f t="shared" si="4"/>
        <v>0.3376591548676227</v>
      </c>
    </row>
    <row r="24" spans="1:9" ht="24" customHeight="1">
      <c r="A24" s="65" t="s">
        <v>196</v>
      </c>
      <c r="B24" s="38">
        <v>16593.2</v>
      </c>
      <c r="C24" s="38">
        <v>9051.7</v>
      </c>
      <c r="D24" s="38">
        <v>7604.9</v>
      </c>
      <c r="E24" s="30">
        <f t="shared" si="0"/>
        <v>8988.300000000001</v>
      </c>
      <c r="F24" s="30">
        <f t="shared" si="1"/>
        <v>1446.800000000001</v>
      </c>
      <c r="G24" s="30">
        <f t="shared" si="2"/>
        <v>45.831424921052</v>
      </c>
      <c r="H24" s="30">
        <f t="shared" si="3"/>
        <v>84.01626213860379</v>
      </c>
      <c r="I24" s="47">
        <f t="shared" si="4"/>
        <v>1.1378341487295214</v>
      </c>
    </row>
    <row r="25" spans="1:9" ht="24" customHeight="1">
      <c r="A25" s="65" t="s">
        <v>199</v>
      </c>
      <c r="B25" s="38">
        <v>19995.1</v>
      </c>
      <c r="C25" s="38">
        <v>10573.2</v>
      </c>
      <c r="D25" s="38">
        <v>7149.5</v>
      </c>
      <c r="E25" s="30">
        <f t="shared" si="0"/>
        <v>12845.599999999999</v>
      </c>
      <c r="F25" s="30">
        <f t="shared" si="1"/>
        <v>3423.7000000000007</v>
      </c>
      <c r="G25" s="30">
        <f t="shared" si="2"/>
        <v>35.75626028376953</v>
      </c>
      <c r="H25" s="30">
        <f t="shared" si="3"/>
        <v>67.61907464154655</v>
      </c>
      <c r="I25" s="47">
        <f t="shared" si="4"/>
        <v>1.069697858793898</v>
      </c>
    </row>
    <row r="26" spans="1:9" ht="24.75" customHeight="1">
      <c r="A26" s="65" t="s">
        <v>197</v>
      </c>
      <c r="B26" s="38">
        <v>2484.6</v>
      </c>
      <c r="C26" s="38">
        <v>1171.9</v>
      </c>
      <c r="D26" s="38">
        <v>1107.8</v>
      </c>
      <c r="E26" s="30">
        <f t="shared" si="0"/>
        <v>1376.8</v>
      </c>
      <c r="F26" s="30">
        <f t="shared" si="1"/>
        <v>64.10000000000014</v>
      </c>
      <c r="G26" s="30">
        <f t="shared" si="2"/>
        <v>44.58665378732995</v>
      </c>
      <c r="H26" s="30">
        <f t="shared" si="3"/>
        <v>94.53025002133286</v>
      </c>
      <c r="I26" s="47">
        <f t="shared" si="4"/>
        <v>0.16574743520132595</v>
      </c>
    </row>
    <row r="27" spans="1:9" ht="21.75" customHeight="1">
      <c r="A27" s="65" t="s">
        <v>134</v>
      </c>
      <c r="B27" s="38">
        <v>65600.7</v>
      </c>
      <c r="C27" s="38">
        <v>12228.7</v>
      </c>
      <c r="D27" s="38">
        <v>8327.5</v>
      </c>
      <c r="E27" s="30">
        <f t="shared" si="0"/>
        <v>57273.2</v>
      </c>
      <c r="F27" s="30">
        <f t="shared" si="1"/>
        <v>3901.2000000000007</v>
      </c>
      <c r="G27" s="30">
        <f t="shared" si="2"/>
        <v>12.694224299435831</v>
      </c>
      <c r="H27" s="30">
        <f t="shared" si="3"/>
        <v>68.09799896963699</v>
      </c>
      <c r="I27" s="47">
        <f t="shared" si="4"/>
        <v>1.2459485165544701</v>
      </c>
    </row>
    <row r="28" spans="1:9" ht="22.5" customHeight="1">
      <c r="A28" s="65" t="s">
        <v>198</v>
      </c>
      <c r="B28" s="38">
        <v>56479.5</v>
      </c>
      <c r="C28" s="38">
        <v>30825.1</v>
      </c>
      <c r="D28" s="38">
        <v>26409.6</v>
      </c>
      <c r="E28" s="30">
        <f t="shared" si="0"/>
        <v>30069.9</v>
      </c>
      <c r="F28" s="30">
        <f t="shared" si="1"/>
        <v>4415.5</v>
      </c>
      <c r="G28" s="30">
        <f t="shared" si="2"/>
        <v>46.75962074735081</v>
      </c>
      <c r="H28" s="30">
        <f t="shared" si="3"/>
        <v>85.67563446671706</v>
      </c>
      <c r="I28" s="47">
        <f t="shared" si="4"/>
        <v>3.95136618946826</v>
      </c>
    </row>
    <row r="29" spans="1:9" ht="18.75" customHeight="1">
      <c r="A29" s="31" t="s">
        <v>0</v>
      </c>
      <c r="B29" s="39">
        <v>1522783.4</v>
      </c>
      <c r="C29" s="39">
        <v>793185.4</v>
      </c>
      <c r="D29" s="39">
        <v>668366.3</v>
      </c>
      <c r="E29" s="39">
        <f t="shared" si="0"/>
        <v>854417.0999999999</v>
      </c>
      <c r="F29" s="39">
        <f t="shared" si="1"/>
        <v>124819.09999999998</v>
      </c>
      <c r="G29" s="39">
        <f t="shared" si="2"/>
        <v>43.89109442616725</v>
      </c>
      <c r="H29" s="39">
        <f t="shared" si="3"/>
        <v>84.26356561782403</v>
      </c>
      <c r="I29" s="39">
        <f t="shared" si="4"/>
        <v>100</v>
      </c>
    </row>
    <row r="30" ht="18" customHeight="1"/>
  </sheetData>
  <sheetProtection/>
  <mergeCells count="8">
    <mergeCell ref="I4:I5"/>
    <mergeCell ref="A4:A5"/>
    <mergeCell ref="A2:I2"/>
    <mergeCell ref="E4:F4"/>
    <mergeCell ref="G4:H4"/>
    <mergeCell ref="B4:B5"/>
    <mergeCell ref="C4:C5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F1" sqref="F1:I1"/>
    </sheetView>
  </sheetViews>
  <sheetFormatPr defaultColWidth="8.8515625" defaultRowHeight="12.75"/>
  <cols>
    <col min="1" max="1" width="38.140625" style="29" customWidth="1"/>
    <col min="2" max="2" width="10.00390625" style="14" customWidth="1"/>
    <col min="3" max="3" width="8.8515625" style="14" customWidth="1"/>
    <col min="4" max="4" width="8.8515625" style="15" customWidth="1"/>
    <col min="5" max="5" width="10.8515625" style="14" customWidth="1"/>
    <col min="6" max="6" width="8.7109375" style="14" customWidth="1"/>
    <col min="7" max="7" width="11.421875" style="14" customWidth="1"/>
    <col min="8" max="9" width="8.7109375" style="14" customWidth="1"/>
    <col min="10" max="16384" width="8.8515625" style="14" customWidth="1"/>
  </cols>
  <sheetData>
    <row r="1" spans="1:9" s="8" customFormat="1" ht="12.75">
      <c r="A1" s="98"/>
      <c r="D1" s="9"/>
      <c r="G1" s="25"/>
      <c r="H1" s="14"/>
      <c r="I1" s="27" t="s">
        <v>103</v>
      </c>
    </row>
    <row r="2" spans="1:7" s="8" customFormat="1" ht="12.75">
      <c r="A2" s="99"/>
      <c r="B2" s="11"/>
      <c r="C2" s="11"/>
      <c r="D2" s="12"/>
      <c r="E2" s="11"/>
      <c r="F2" s="11"/>
      <c r="G2" s="11"/>
    </row>
    <row r="3" spans="1:9" s="8" customFormat="1" ht="22.5" customHeight="1">
      <c r="A3" s="99"/>
      <c r="B3" s="11"/>
      <c r="C3" s="11"/>
      <c r="D3" s="12"/>
      <c r="E3" s="11"/>
      <c r="F3" s="11"/>
      <c r="G3" s="11"/>
      <c r="I3" s="10"/>
    </row>
    <row r="4" spans="1:9" s="8" customFormat="1" ht="48" customHeight="1">
      <c r="A4" s="111" t="s">
        <v>219</v>
      </c>
      <c r="B4" s="111"/>
      <c r="C4" s="111"/>
      <c r="D4" s="111"/>
      <c r="E4" s="111"/>
      <c r="F4" s="111"/>
      <c r="G4" s="111"/>
      <c r="H4" s="111"/>
      <c r="I4" s="111"/>
    </row>
    <row r="5" spans="1:9" s="8" customFormat="1" ht="21" customHeight="1">
      <c r="A5" s="98"/>
      <c r="D5" s="9"/>
      <c r="I5" s="13"/>
    </row>
    <row r="6" spans="1:9" ht="21" customHeight="1">
      <c r="A6" s="116" t="s">
        <v>104</v>
      </c>
      <c r="B6" s="107" t="s">
        <v>208</v>
      </c>
      <c r="C6" s="107" t="s">
        <v>213</v>
      </c>
      <c r="D6" s="107" t="s">
        <v>75</v>
      </c>
      <c r="E6" s="102" t="s">
        <v>69</v>
      </c>
      <c r="F6" s="102"/>
      <c r="G6" s="102" t="s">
        <v>70</v>
      </c>
      <c r="H6" s="102"/>
      <c r="I6" s="112" t="s">
        <v>68</v>
      </c>
    </row>
    <row r="7" spans="1:9" ht="60.75" customHeight="1">
      <c r="A7" s="117"/>
      <c r="B7" s="107"/>
      <c r="C7" s="107"/>
      <c r="D7" s="107"/>
      <c r="E7" s="71" t="s">
        <v>66</v>
      </c>
      <c r="F7" s="71" t="s">
        <v>215</v>
      </c>
      <c r="G7" s="71" t="s">
        <v>67</v>
      </c>
      <c r="H7" s="71" t="s">
        <v>216</v>
      </c>
      <c r="I7" s="112"/>
    </row>
    <row r="8" spans="1:9" ht="48" customHeight="1">
      <c r="A8" s="64" t="s">
        <v>220</v>
      </c>
      <c r="B8" s="97">
        <v>103.8</v>
      </c>
      <c r="C8" s="97">
        <v>0</v>
      </c>
      <c r="D8" s="97">
        <v>0</v>
      </c>
      <c r="E8" s="7">
        <f>B8-D8</f>
        <v>103.8</v>
      </c>
      <c r="F8" s="7">
        <f>C8-D8</f>
        <v>0</v>
      </c>
      <c r="G8" s="7">
        <f>D8/B8*100</f>
        <v>0</v>
      </c>
      <c r="H8" s="7" t="e">
        <f>D8/C8*100</f>
        <v>#DIV/0!</v>
      </c>
      <c r="I8" s="7">
        <f>D8/$D$16*100</f>
        <v>0</v>
      </c>
    </row>
    <row r="9" spans="1:9" ht="54" customHeight="1">
      <c r="A9" s="64" t="s">
        <v>200</v>
      </c>
      <c r="B9" s="97">
        <v>121992.1</v>
      </c>
      <c r="C9" s="97">
        <v>43041</v>
      </c>
      <c r="D9" s="97">
        <v>34742.4</v>
      </c>
      <c r="E9" s="7">
        <f aca="true" t="shared" si="0" ref="E9:E14">B9-D9</f>
        <v>87249.70000000001</v>
      </c>
      <c r="F9" s="7">
        <f aca="true" t="shared" si="1" ref="F9:F16">C9-D9</f>
        <v>8298.599999999999</v>
      </c>
      <c r="G9" s="7">
        <f aca="true" t="shared" si="2" ref="G9:G16">D9/B9*100</f>
        <v>28.479221195470856</v>
      </c>
      <c r="H9" s="7">
        <f aca="true" t="shared" si="3" ref="H9:H16">D9/C9*100</f>
        <v>80.71931414232941</v>
      </c>
      <c r="I9" s="7">
        <f aca="true" t="shared" si="4" ref="I9:I14">D9/$D$16*100</f>
        <v>5.727338188321125</v>
      </c>
    </row>
    <row r="10" spans="1:9" ht="51.75" customHeight="1">
      <c r="A10" s="64" t="s">
        <v>201</v>
      </c>
      <c r="B10" s="97">
        <v>8428.8</v>
      </c>
      <c r="C10" s="97">
        <v>2113.7</v>
      </c>
      <c r="D10" s="97">
        <v>584.3</v>
      </c>
      <c r="E10" s="7">
        <f t="shared" si="0"/>
        <v>7844.499999999999</v>
      </c>
      <c r="F10" s="7">
        <f t="shared" si="1"/>
        <v>1529.3999999999999</v>
      </c>
      <c r="G10" s="7">
        <f t="shared" si="2"/>
        <v>6.932184889901291</v>
      </c>
      <c r="H10" s="7">
        <f t="shared" si="3"/>
        <v>27.643468798788856</v>
      </c>
      <c r="I10" s="7">
        <f t="shared" si="4"/>
        <v>0.09632275557923554</v>
      </c>
    </row>
    <row r="11" spans="1:9" ht="48.75" customHeight="1">
      <c r="A11" s="64" t="s">
        <v>202</v>
      </c>
      <c r="B11" s="97">
        <v>893041.7</v>
      </c>
      <c r="C11" s="97">
        <v>530400.6</v>
      </c>
      <c r="D11" s="97">
        <v>433258.6</v>
      </c>
      <c r="E11" s="7">
        <f t="shared" si="0"/>
        <v>459783.1</v>
      </c>
      <c r="F11" s="7">
        <f t="shared" si="1"/>
        <v>97142</v>
      </c>
      <c r="G11" s="7">
        <f t="shared" si="2"/>
        <v>48.51493496888219</v>
      </c>
      <c r="H11" s="7">
        <f t="shared" si="3"/>
        <v>81.68516400622472</v>
      </c>
      <c r="I11" s="7">
        <f t="shared" si="4"/>
        <v>71.42334798973435</v>
      </c>
    </row>
    <row r="12" spans="1:9" ht="57" customHeight="1">
      <c r="A12" s="64" t="s">
        <v>203</v>
      </c>
      <c r="B12" s="97">
        <v>12.5</v>
      </c>
      <c r="C12" s="97">
        <v>6.4</v>
      </c>
      <c r="D12" s="97">
        <v>0</v>
      </c>
      <c r="E12" s="7">
        <f t="shared" si="0"/>
        <v>12.5</v>
      </c>
      <c r="F12" s="7">
        <f t="shared" si="1"/>
        <v>6.4</v>
      </c>
      <c r="G12" s="7">
        <f t="shared" si="2"/>
        <v>0</v>
      </c>
      <c r="H12" s="7">
        <f t="shared" si="3"/>
        <v>0</v>
      </c>
      <c r="I12" s="7">
        <f t="shared" si="4"/>
        <v>0</v>
      </c>
    </row>
    <row r="13" spans="1:9" ht="51" customHeight="1">
      <c r="A13" s="64" t="s">
        <v>204</v>
      </c>
      <c r="B13" s="97">
        <v>178611</v>
      </c>
      <c r="C13" s="97">
        <v>108072</v>
      </c>
      <c r="D13" s="97">
        <v>96043.2</v>
      </c>
      <c r="E13" s="7">
        <f t="shared" si="0"/>
        <v>82567.8</v>
      </c>
      <c r="F13" s="7">
        <f t="shared" si="1"/>
        <v>12028.800000000003</v>
      </c>
      <c r="G13" s="7">
        <f t="shared" si="2"/>
        <v>53.772276063624304</v>
      </c>
      <c r="H13" s="7">
        <f t="shared" si="3"/>
        <v>88.86964246058183</v>
      </c>
      <c r="I13" s="7">
        <f t="shared" si="4"/>
        <v>15.832869550997152</v>
      </c>
    </row>
    <row r="14" spans="1:9" ht="63.75" customHeight="1">
      <c r="A14" s="64" t="s">
        <v>205</v>
      </c>
      <c r="B14" s="97">
        <v>156308.7</v>
      </c>
      <c r="C14" s="97">
        <v>42119.4</v>
      </c>
      <c r="D14" s="97">
        <v>41977.9</v>
      </c>
      <c r="E14" s="7">
        <f t="shared" si="0"/>
        <v>114330.80000000002</v>
      </c>
      <c r="F14" s="7">
        <f t="shared" si="1"/>
        <v>141.5</v>
      </c>
      <c r="G14" s="7">
        <f t="shared" si="2"/>
        <v>26.85576682551899</v>
      </c>
      <c r="H14" s="7">
        <f t="shared" si="3"/>
        <v>99.66405029511341</v>
      </c>
      <c r="I14" s="7">
        <f t="shared" si="4"/>
        <v>6.920121515368121</v>
      </c>
    </row>
    <row r="15" spans="1:9" ht="73.5" customHeight="1">
      <c r="A15" s="64" t="s">
        <v>206</v>
      </c>
      <c r="B15" s="97">
        <v>186.4</v>
      </c>
      <c r="C15" s="97">
        <v>0</v>
      </c>
      <c r="D15" s="97">
        <v>0</v>
      </c>
      <c r="E15" s="7">
        <f>B15-D15</f>
        <v>186.4</v>
      </c>
      <c r="F15" s="7">
        <f>C15-D15</f>
        <v>0</v>
      </c>
      <c r="G15" s="7">
        <f>D15/B15*100</f>
        <v>0</v>
      </c>
      <c r="H15" s="7" t="e">
        <f>D15/C15*100</f>
        <v>#DIV/0!</v>
      </c>
      <c r="I15" s="7">
        <f>D15/$D$16*100</f>
        <v>0</v>
      </c>
    </row>
    <row r="16" spans="1:9" ht="33" customHeight="1">
      <c r="A16" s="100"/>
      <c r="B16" s="39">
        <v>1358685</v>
      </c>
      <c r="C16" s="39">
        <v>725753.1</v>
      </c>
      <c r="D16" s="39">
        <v>606606.4</v>
      </c>
      <c r="E16" s="49">
        <f>B16-D16</f>
        <v>752078.6</v>
      </c>
      <c r="F16" s="49">
        <f t="shared" si="1"/>
        <v>119146.69999999995</v>
      </c>
      <c r="G16" s="49">
        <f t="shared" si="2"/>
        <v>44.646581069195584</v>
      </c>
      <c r="H16" s="49">
        <f t="shared" si="3"/>
        <v>83.58302568738598</v>
      </c>
      <c r="I16" s="49">
        <f>D16/$D$16*100</f>
        <v>100</v>
      </c>
    </row>
    <row r="17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30" sqref="D30"/>
    </sheetView>
  </sheetViews>
  <sheetFormatPr defaultColWidth="8.8515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5">
      <c r="A1" s="41"/>
      <c r="B1" s="42"/>
      <c r="C1" s="42"/>
      <c r="D1" s="8"/>
      <c r="E1" s="25"/>
      <c r="F1" s="14"/>
      <c r="G1" s="27" t="s">
        <v>212</v>
      </c>
    </row>
    <row r="2" spans="1:7" ht="26.25" customHeight="1">
      <c r="A2" s="41"/>
      <c r="B2" s="42"/>
      <c r="C2" s="42"/>
      <c r="D2" s="42"/>
      <c r="E2" s="42"/>
      <c r="F2" s="42"/>
      <c r="G2" s="42"/>
    </row>
    <row r="3" spans="1:7" ht="15">
      <c r="A3" s="41"/>
      <c r="B3" s="42"/>
      <c r="C3" s="42"/>
      <c r="D3" s="42"/>
      <c r="E3" s="42"/>
      <c r="F3" s="42"/>
      <c r="G3" s="42"/>
    </row>
    <row r="4" spans="1:7" s="5" customFormat="1" ht="18" customHeight="1">
      <c r="A4" s="111" t="s">
        <v>107</v>
      </c>
      <c r="B4" s="111"/>
      <c r="C4" s="111"/>
      <c r="D4" s="111"/>
      <c r="E4" s="111"/>
      <c r="F4" s="111"/>
      <c r="G4" s="111"/>
    </row>
    <row r="5" spans="1:7" ht="30" customHeight="1">
      <c r="A5" s="111" t="s">
        <v>221</v>
      </c>
      <c r="B5" s="111"/>
      <c r="C5" s="111"/>
      <c r="D5" s="111"/>
      <c r="E5" s="111"/>
      <c r="F5" s="111"/>
      <c r="G5" s="111"/>
    </row>
    <row r="6" spans="1:7" ht="9.75" customHeight="1">
      <c r="A6" s="41"/>
      <c r="B6" s="41"/>
      <c r="C6" s="41"/>
      <c r="D6" s="41"/>
      <c r="E6" s="41"/>
      <c r="F6" s="41"/>
      <c r="G6" s="41"/>
    </row>
    <row r="7" spans="1:7" ht="33" customHeight="1">
      <c r="A7" s="120" t="s">
        <v>108</v>
      </c>
      <c r="B7" s="118" t="s">
        <v>207</v>
      </c>
      <c r="C7" s="119"/>
      <c r="D7" s="118" t="s">
        <v>222</v>
      </c>
      <c r="E7" s="119"/>
      <c r="F7" s="121" t="s">
        <v>116</v>
      </c>
      <c r="G7" s="121"/>
    </row>
    <row r="8" spans="1:7" ht="42" customHeight="1">
      <c r="A8" s="120"/>
      <c r="B8" s="43" t="s">
        <v>109</v>
      </c>
      <c r="C8" s="43" t="s">
        <v>110</v>
      </c>
      <c r="D8" s="43" t="s">
        <v>109</v>
      </c>
      <c r="E8" s="43" t="s">
        <v>110</v>
      </c>
      <c r="F8" s="43" t="s">
        <v>118</v>
      </c>
      <c r="G8" s="43" t="s">
        <v>119</v>
      </c>
    </row>
    <row r="9" spans="1:7" s="46" customFormat="1" ht="9" customHeight="1">
      <c r="A9" s="44">
        <v>1</v>
      </c>
      <c r="B9" s="44">
        <v>2</v>
      </c>
      <c r="C9" s="44">
        <v>3</v>
      </c>
      <c r="D9" s="45">
        <v>4</v>
      </c>
      <c r="E9" s="45">
        <v>5</v>
      </c>
      <c r="F9" s="45" t="s">
        <v>117</v>
      </c>
      <c r="G9" s="45">
        <v>7</v>
      </c>
    </row>
    <row r="10" spans="1:7" ht="12.75" customHeight="1">
      <c r="A10" s="55" t="s">
        <v>111</v>
      </c>
      <c r="B10" s="72">
        <f>B22</f>
        <v>378.09999999999997</v>
      </c>
      <c r="C10" s="50">
        <f>B10/$B$13*100</f>
        <v>40.551265551265544</v>
      </c>
      <c r="D10" s="61">
        <f>D22</f>
        <v>543.6</v>
      </c>
      <c r="E10" s="61">
        <f>D10/$D$13*100</f>
        <v>9.953674033654993</v>
      </c>
      <c r="F10" s="61">
        <f>D10-B10</f>
        <v>165.50000000000006</v>
      </c>
      <c r="G10" s="62">
        <f>F10/B10*100</f>
        <v>43.771489024067726</v>
      </c>
    </row>
    <row r="11" spans="1:7" ht="16.5">
      <c r="A11" s="55" t="s">
        <v>112</v>
      </c>
      <c r="B11" s="72">
        <f>B25</f>
        <v>513.2</v>
      </c>
      <c r="C11" s="50">
        <f>B11/$B$13*100</f>
        <v>55.04075504075505</v>
      </c>
      <c r="D11" s="61">
        <f>D25</f>
        <v>1214.5</v>
      </c>
      <c r="E11" s="61">
        <f>D11/$D$13*100</f>
        <v>22.238294911467968</v>
      </c>
      <c r="F11" s="61">
        <f>D11-B11</f>
        <v>701.3</v>
      </c>
      <c r="G11" s="62">
        <f>F11/B11*100</f>
        <v>136.65237724084176</v>
      </c>
    </row>
    <row r="12" spans="1:7" ht="16.5">
      <c r="A12" s="55" t="s">
        <v>113</v>
      </c>
      <c r="B12" s="72">
        <f>B28</f>
        <v>41.099999999999994</v>
      </c>
      <c r="C12" s="50">
        <f>B12/$B$13*100</f>
        <v>4.407979407979408</v>
      </c>
      <c r="D12" s="61">
        <f>D28</f>
        <v>3703.2</v>
      </c>
      <c r="E12" s="61">
        <f>D12/$D$13*100</f>
        <v>67.80803105487705</v>
      </c>
      <c r="F12" s="61">
        <f>D12-B12</f>
        <v>3662.1</v>
      </c>
      <c r="G12" s="62">
        <f>F12/B12*100</f>
        <v>8910.21897810219</v>
      </c>
    </row>
    <row r="13" spans="1:7" ht="15">
      <c r="A13" s="56" t="s">
        <v>114</v>
      </c>
      <c r="B13" s="51">
        <f>B10+B11+B12</f>
        <v>932.4</v>
      </c>
      <c r="C13" s="52">
        <f>SUM(C10:C12)</f>
        <v>100</v>
      </c>
      <c r="D13" s="51">
        <f>D10+D11+D12</f>
        <v>5461.299999999999</v>
      </c>
      <c r="E13" s="52">
        <f>SUM(E10:E12)</f>
        <v>100</v>
      </c>
      <c r="F13" s="51">
        <f>D13-B13</f>
        <v>4528.9</v>
      </c>
      <c r="G13" s="52">
        <f>F13/B13*100</f>
        <v>485.7250107250107</v>
      </c>
    </row>
    <row r="14" spans="1:6" ht="15">
      <c r="A14" s="4"/>
      <c r="B14" s="122"/>
      <c r="C14" s="122"/>
      <c r="F14" s="40"/>
    </row>
    <row r="15" ht="27" customHeight="1"/>
    <row r="16" spans="1:7" ht="29.25" customHeight="1">
      <c r="A16" s="111" t="s">
        <v>107</v>
      </c>
      <c r="B16" s="111"/>
      <c r="C16" s="111"/>
      <c r="D16" s="111"/>
      <c r="E16" s="111"/>
      <c r="F16" s="111"/>
      <c r="G16" s="111"/>
    </row>
    <row r="17" spans="1:7" ht="33.75" customHeight="1">
      <c r="A17" s="111" t="s">
        <v>223</v>
      </c>
      <c r="B17" s="111"/>
      <c r="C17" s="111"/>
      <c r="D17" s="111"/>
      <c r="E17" s="111"/>
      <c r="F17" s="111"/>
      <c r="G17" s="111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120" t="s">
        <v>135</v>
      </c>
      <c r="B19" s="118" t="s">
        <v>207</v>
      </c>
      <c r="C19" s="119"/>
      <c r="D19" s="118" t="s">
        <v>222</v>
      </c>
      <c r="E19" s="119"/>
      <c r="F19" s="118" t="s">
        <v>116</v>
      </c>
      <c r="G19" s="119"/>
    </row>
    <row r="20" spans="1:7" s="1" customFormat="1" ht="34.5" customHeight="1">
      <c r="A20" s="120"/>
      <c r="B20" s="43" t="s">
        <v>109</v>
      </c>
      <c r="C20" s="43" t="s">
        <v>110</v>
      </c>
      <c r="D20" s="43" t="s">
        <v>109</v>
      </c>
      <c r="E20" s="43" t="s">
        <v>110</v>
      </c>
      <c r="F20" s="43" t="s">
        <v>118</v>
      </c>
      <c r="G20" s="43" t="s">
        <v>119</v>
      </c>
    </row>
    <row r="21" spans="1:7" s="2" customFormat="1" ht="12.7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 t="s">
        <v>117</v>
      </c>
      <c r="G21" s="44">
        <v>7</v>
      </c>
    </row>
    <row r="22" spans="1:7" s="1" customFormat="1" ht="18" customHeight="1">
      <c r="A22" s="57" t="s">
        <v>111</v>
      </c>
      <c r="B22" s="58">
        <f>SUM(B23:B24)</f>
        <v>378.09999999999997</v>
      </c>
      <c r="C22" s="58">
        <f aca="true" t="shared" si="0" ref="C22:C31">B22/$B$31*100</f>
        <v>40.551265551265544</v>
      </c>
      <c r="D22" s="58">
        <f>SUM(D23:D24)</f>
        <v>543.6</v>
      </c>
      <c r="E22" s="58">
        <f>D22/$D$31*100</f>
        <v>9.953674033654993</v>
      </c>
      <c r="F22" s="58">
        <f>D22-B22</f>
        <v>165.50000000000006</v>
      </c>
      <c r="G22" s="58">
        <f>F22/B22*100</f>
        <v>43.771489024067726</v>
      </c>
    </row>
    <row r="23" spans="1:7" s="1" customFormat="1" ht="18" customHeight="1">
      <c r="A23" s="55" t="s">
        <v>115</v>
      </c>
      <c r="B23" s="73">
        <v>376.7</v>
      </c>
      <c r="C23" s="54">
        <f t="shared" si="0"/>
        <v>40.4011154011154</v>
      </c>
      <c r="D23" s="53">
        <v>195.1</v>
      </c>
      <c r="E23" s="54"/>
      <c r="F23" s="54">
        <f aca="true" t="shared" si="1" ref="F23:F33">D23-B23</f>
        <v>-181.6</v>
      </c>
      <c r="G23" s="54">
        <f aca="true" t="shared" si="2" ref="G23:G31">F23/B23*100</f>
        <v>-48.20812317494027</v>
      </c>
    </row>
    <row r="24" spans="1:7" s="1" customFormat="1" ht="18" customHeight="1">
      <c r="A24" s="55" t="s">
        <v>136</v>
      </c>
      <c r="B24" s="73">
        <v>1.4</v>
      </c>
      <c r="C24" s="54">
        <f t="shared" si="0"/>
        <v>0.15015015015015015</v>
      </c>
      <c r="D24" s="53">
        <v>348.5</v>
      </c>
      <c r="E24" s="54"/>
      <c r="F24" s="54">
        <f t="shared" si="1"/>
        <v>347.1</v>
      </c>
      <c r="G24" s="54">
        <f t="shared" si="2"/>
        <v>24792.85714285715</v>
      </c>
    </row>
    <row r="25" spans="1:7" s="1" customFormat="1" ht="18" customHeight="1">
      <c r="A25" s="57" t="s">
        <v>112</v>
      </c>
      <c r="B25" s="58">
        <f>SUM(B26:B27)</f>
        <v>513.2</v>
      </c>
      <c r="C25" s="58">
        <f t="shared" si="0"/>
        <v>55.04075504075505</v>
      </c>
      <c r="D25" s="58">
        <f>SUM(D26:D27)</f>
        <v>1214.5</v>
      </c>
      <c r="E25" s="58">
        <f>D25/$D$31*100</f>
        <v>22.238294911467968</v>
      </c>
      <c r="F25" s="58">
        <f t="shared" si="1"/>
        <v>701.3</v>
      </c>
      <c r="G25" s="58">
        <f t="shared" si="2"/>
        <v>136.65237724084176</v>
      </c>
    </row>
    <row r="26" spans="1:7" s="1" customFormat="1" ht="18" customHeight="1">
      <c r="A26" s="55" t="s">
        <v>115</v>
      </c>
      <c r="B26" s="73">
        <v>513.2</v>
      </c>
      <c r="C26" s="54">
        <f t="shared" si="0"/>
        <v>55.04075504075505</v>
      </c>
      <c r="D26" s="53">
        <v>1214.5</v>
      </c>
      <c r="E26" s="54"/>
      <c r="F26" s="54">
        <f>D26-B26</f>
        <v>701.3</v>
      </c>
      <c r="G26" s="54">
        <f t="shared" si="2"/>
        <v>136.65237724084176</v>
      </c>
    </row>
    <row r="27" spans="1:7" s="59" customFormat="1" ht="18" customHeight="1">
      <c r="A27" s="55" t="s">
        <v>136</v>
      </c>
      <c r="B27" s="73">
        <v>0</v>
      </c>
      <c r="C27" s="54">
        <f t="shared" si="0"/>
        <v>0</v>
      </c>
      <c r="D27" s="53">
        <v>0</v>
      </c>
      <c r="E27" s="54"/>
      <c r="F27" s="54">
        <f t="shared" si="1"/>
        <v>0</v>
      </c>
      <c r="G27" s="54" t="e">
        <f t="shared" si="2"/>
        <v>#DIV/0!</v>
      </c>
    </row>
    <row r="28" spans="1:7" s="1" customFormat="1" ht="18" customHeight="1">
      <c r="A28" s="57" t="s">
        <v>113</v>
      </c>
      <c r="B28" s="58">
        <f>SUM(B29:B30)</f>
        <v>41.099999999999994</v>
      </c>
      <c r="C28" s="58">
        <f t="shared" si="0"/>
        <v>4.407979407979408</v>
      </c>
      <c r="D28" s="58">
        <f>SUM(D29:D30)</f>
        <v>3703.2</v>
      </c>
      <c r="E28" s="58">
        <f>D28/$D$31*100</f>
        <v>67.80803105487705</v>
      </c>
      <c r="F28" s="58">
        <f t="shared" si="1"/>
        <v>3662.1</v>
      </c>
      <c r="G28" s="58">
        <f t="shared" si="2"/>
        <v>8910.21897810219</v>
      </c>
    </row>
    <row r="29" spans="1:7" s="1" customFormat="1" ht="18" customHeight="1">
      <c r="A29" s="55" t="s">
        <v>115</v>
      </c>
      <c r="B29" s="73">
        <v>23.2</v>
      </c>
      <c r="C29" s="54">
        <f t="shared" si="0"/>
        <v>2.4882024882024885</v>
      </c>
      <c r="D29" s="53">
        <v>3347</v>
      </c>
      <c r="E29" s="54"/>
      <c r="F29" s="54">
        <f t="shared" si="1"/>
        <v>3323.8</v>
      </c>
      <c r="G29" s="54">
        <f t="shared" si="2"/>
        <v>14326.724137931034</v>
      </c>
    </row>
    <row r="30" spans="1:7" s="1" customFormat="1" ht="18" customHeight="1">
      <c r="A30" s="55" t="s">
        <v>136</v>
      </c>
      <c r="B30" s="73">
        <v>17.9</v>
      </c>
      <c r="C30" s="54">
        <f t="shared" si="0"/>
        <v>1.9197769197769197</v>
      </c>
      <c r="D30" s="53">
        <v>356.2</v>
      </c>
      <c r="E30" s="54"/>
      <c r="F30" s="54">
        <f t="shared" si="1"/>
        <v>338.3</v>
      </c>
      <c r="G30" s="54">
        <f t="shared" si="2"/>
        <v>1889.9441340782125</v>
      </c>
    </row>
    <row r="31" spans="1:7" s="1" customFormat="1" ht="18" customHeight="1">
      <c r="A31" s="57" t="s">
        <v>114</v>
      </c>
      <c r="B31" s="58">
        <f>SUM(B22,B25,B28)</f>
        <v>932.4</v>
      </c>
      <c r="C31" s="58">
        <f t="shared" si="0"/>
        <v>100</v>
      </c>
      <c r="D31" s="58">
        <f>SUM(D22,D25,D28)</f>
        <v>5461.299999999999</v>
      </c>
      <c r="E31" s="58">
        <f>D31/$D$31*100</f>
        <v>100</v>
      </c>
      <c r="F31" s="58">
        <f t="shared" si="1"/>
        <v>4528.9</v>
      </c>
      <c r="G31" s="58">
        <f t="shared" si="2"/>
        <v>485.7250107250107</v>
      </c>
    </row>
    <row r="32" spans="1:7" s="1" customFormat="1" ht="18" customHeight="1">
      <c r="A32" s="55" t="s">
        <v>115</v>
      </c>
      <c r="B32" s="53">
        <f>SUM(B23,B26,B29)</f>
        <v>913.1000000000001</v>
      </c>
      <c r="C32" s="54">
        <f>SUM(C23,C26,C29)</f>
        <v>97.93007293007294</v>
      </c>
      <c r="D32" s="53">
        <f>SUM(D23,D26,D29)</f>
        <v>4756.6</v>
      </c>
      <c r="E32" s="54">
        <f>SUM(E23,E26,E29)</f>
        <v>0</v>
      </c>
      <c r="F32" s="54">
        <f t="shared" si="1"/>
        <v>3843.5</v>
      </c>
      <c r="G32" s="54">
        <f>F32/B32*100</f>
        <v>420.92870441353625</v>
      </c>
    </row>
    <row r="33" spans="1:7" s="1" customFormat="1" ht="18" customHeight="1">
      <c r="A33" s="55" t="s">
        <v>136</v>
      </c>
      <c r="B33" s="53">
        <f>SUM(B24,B27,B30)</f>
        <v>19.299999999999997</v>
      </c>
      <c r="C33" s="54">
        <f>SUM(C24,C27,C30)</f>
        <v>2.0699270699270698</v>
      </c>
      <c r="D33" s="53">
        <f>SUM(D24,D27,D30)</f>
        <v>704.7</v>
      </c>
      <c r="E33" s="54">
        <f>SUM(E24,E27,E30)</f>
        <v>0</v>
      </c>
      <c r="F33" s="54">
        <f t="shared" si="1"/>
        <v>685.4000000000001</v>
      </c>
      <c r="G33" s="54">
        <f>F33/B33*100</f>
        <v>3551.295336787566</v>
      </c>
    </row>
  </sheetData>
  <sheetProtection/>
  <mergeCells count="13">
    <mergeCell ref="B14:C14"/>
    <mergeCell ref="A16:G16"/>
    <mergeCell ref="A17:G17"/>
    <mergeCell ref="A19:A20"/>
    <mergeCell ref="B19:C19"/>
    <mergeCell ref="D19:E19"/>
    <mergeCell ref="F19:G19"/>
    <mergeCell ref="A4:G4"/>
    <mergeCell ref="A5:G5"/>
    <mergeCell ref="B7:C7"/>
    <mergeCell ref="D7:E7"/>
    <mergeCell ref="A7:A8"/>
    <mergeCell ref="F7:G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Фаткулина</cp:lastModifiedBy>
  <cp:lastPrinted>2020-08-25T09:24:02Z</cp:lastPrinted>
  <dcterms:created xsi:type="dcterms:W3CDTF">2002-03-11T10:22:12Z</dcterms:created>
  <dcterms:modified xsi:type="dcterms:W3CDTF">2020-08-25T09:25:44Z</dcterms:modified>
  <cp:category/>
  <cp:version/>
  <cp:contentType/>
  <cp:contentStatus/>
</cp:coreProperties>
</file>