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85" windowWidth="11190" windowHeight="9510" activeTab="4"/>
  </bookViews>
  <sheets>
    <sheet name="отрасл прил.2" sheetId="1" r:id="rId1"/>
    <sheet name="КОСГУ прил.3" sheetId="2" r:id="rId2"/>
    <sheet name="бюджетополучат. прил 4" sheetId="3" r:id="rId3"/>
    <sheet name="МП прил.5" sheetId="4" r:id="rId4"/>
    <sheet name="К-т зад. прил.  6" sheetId="5" r:id="rId5"/>
    <sheet name="0" sheetId="6" r:id="rId6"/>
  </sheets>
  <definedNames>
    <definedName name="APPT" localSheetId="0">'отрасл прил.2'!#REF!</definedName>
    <definedName name="FIO" localSheetId="0">'отрасл прил.2'!#REF!</definedName>
    <definedName name="SIGN" localSheetId="0">'отрасл прил.2'!#REF!</definedName>
  </definedNames>
  <calcPr fullCalcOnLoad="1"/>
</workbook>
</file>

<file path=xl/sharedStrings.xml><?xml version="1.0" encoding="utf-8"?>
<sst xmlns="http://schemas.openxmlformats.org/spreadsheetml/2006/main" count="280" uniqueCount="227">
  <si>
    <t>Итого</t>
  </si>
  <si>
    <t>тыс. руб.</t>
  </si>
  <si>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</si>
  <si>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</si>
  <si>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</si>
  <si>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</si>
  <si>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</si>
  <si>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</si>
  <si>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</si>
  <si>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</si>
  <si>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</si>
  <si>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</si>
  <si>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</si>
  <si>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</si>
  <si>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</si>
  <si>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</si>
  <si>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</si>
  <si>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</si>
  <si>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</si>
  <si>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</si>
  <si>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</si>
  <si>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</si>
  <si>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</si>
  <si>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</si>
  <si>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</si>
  <si>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</si>
  <si>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</si>
  <si>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</si>
  <si>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</si>
  <si>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</si>
  <si>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</si>
  <si>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</si>
  <si>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</si>
  <si>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</si>
  <si>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</si>
  <si>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</si>
  <si>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</si>
  <si>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</si>
  <si>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</si>
  <si>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</si>
  <si>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</si>
  <si>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</si>
  <si>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</si>
  <si>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</si>
  <si>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</si>
  <si>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</si>
  <si>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</si>
  <si>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</si>
  <si>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</si>
  <si>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</si>
  <si>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</si>
  <si>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</si>
  <si>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</si>
  <si>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</si>
  <si>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</si>
  <si>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</si>
  <si>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</si>
  <si>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</si>
  <si>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</si>
  <si>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</si>
  <si>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</si>
  <si>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</si>
  <si>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</si>
  <si>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</si>
  <si>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</si>
  <si>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</si>
  <si>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от годовых ассигнований, тыс.руб.</t>
  </si>
  <si>
    <t>к годовым ассигнованиям, %</t>
  </si>
  <si>
    <t>Структура расходов, %</t>
  </si>
  <si>
    <t>Остаток ассигнований</t>
  </si>
  <si>
    <t>Уровень исполнения</t>
  </si>
  <si>
    <t>Приложение к пояснительной записке № 2</t>
  </si>
  <si>
    <t>Приложение к пояснительной записке № 3</t>
  </si>
  <si>
    <t>КОСГУ</t>
  </si>
  <si>
    <t>Наименование КОСГУ</t>
  </si>
  <si>
    <t>Кассовый расход, тыс.руб.</t>
  </si>
  <si>
    <t>211</t>
  </si>
  <si>
    <t>Заработная плата</t>
  </si>
  <si>
    <t>212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</si>
  <si>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</si>
  <si>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</si>
  <si>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</si>
  <si>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</si>
  <si>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</si>
  <si>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</si>
  <si>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</si>
  <si>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</si>
  <si>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</si>
  <si>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</si>
  <si>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</si>
  <si>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</si>
  <si>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</si>
  <si>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</si>
  <si>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241</t>
  </si>
  <si>
    <t>251</t>
  </si>
  <si>
    <t>Перечисления другим бюджетам бюджетной системы Российской Федерации</t>
  </si>
  <si>
    <t>262</t>
  </si>
  <si>
    <t>263</t>
  </si>
  <si>
    <t>310</t>
  </si>
  <si>
    <t>Увеличение стоимости основных средств</t>
  </si>
  <si>
    <t>Приложение к пояснительной записке № 4</t>
  </si>
  <si>
    <t>Администрация Сланцевского муниципального района</t>
  </si>
  <si>
    <t>Комитет финансов</t>
  </si>
  <si>
    <t>Приложение к пояснительной записке № 5</t>
  </si>
  <si>
    <t>Наименование программы</t>
  </si>
  <si>
    <t>тыс.руб.</t>
  </si>
  <si>
    <t>Бюджетополучатель</t>
  </si>
  <si>
    <t>Динамика кредиторской задолженности перед поставщиками и подрядчиками</t>
  </si>
  <si>
    <t>Кредиторская задолженность по видам товаров, работ, услуг</t>
  </si>
  <si>
    <t>сумма, тыс.руб.</t>
  </si>
  <si>
    <t>структура расходов,       %</t>
  </si>
  <si>
    <t>Коммун услуги, электроэнергия</t>
  </si>
  <si>
    <t>Услуги питания, продукты питания</t>
  </si>
  <si>
    <t>Прочее</t>
  </si>
  <si>
    <t>Итого:</t>
  </si>
  <si>
    <t>Учреждения образования</t>
  </si>
  <si>
    <t xml:space="preserve">Динамика </t>
  </si>
  <si>
    <t>6=4-2</t>
  </si>
  <si>
    <t xml:space="preserve">Прирост, тыс.руб.    </t>
  </si>
  <si>
    <t>Темп прироста, %</t>
  </si>
  <si>
    <t>0102</t>
  </si>
  <si>
    <t>Функционирование высшего должностного лица субъекта Российской Федерации и муниципального образования</t>
  </si>
  <si>
    <t>0500</t>
  </si>
  <si>
    <t>ЖИЛИЩНО-КОММУНАЛЬНОЕ ХОЗЯЙСТВО</t>
  </si>
  <si>
    <t>0501</t>
  </si>
  <si>
    <t>Жилищное хозяйство</t>
  </si>
  <si>
    <t>0505</t>
  </si>
  <si>
    <t>Другие вопросы в области жилищно-коммунального хозяйства</t>
  </si>
  <si>
    <t>1403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</si>
  <si>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</si>
  <si>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</si>
  <si>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224</t>
  </si>
  <si>
    <t>МОУ "Овсищенская начальная школа-детский сад"</t>
  </si>
  <si>
    <t>МУДО "СППЦ"</t>
  </si>
  <si>
    <t>МКУ "ФОК "Сланцы"</t>
  </si>
  <si>
    <t>Кредиторская задолженность                                         по отраслям</t>
  </si>
  <si>
    <t>Администрация и прочие</t>
  </si>
  <si>
    <t>0703</t>
  </si>
  <si>
    <t>Дополнительное образование детей</t>
  </si>
  <si>
    <t>0105</t>
  </si>
  <si>
    <t>Судебная система</t>
  </si>
  <si>
    <t>0409</t>
  </si>
  <si>
    <t>Дорожное хозяйство (дорожные фонды)</t>
  </si>
  <si>
    <t>291</t>
  </si>
  <si>
    <t>Налоги, пошлины и сборы</t>
  </si>
  <si>
    <t>295</t>
  </si>
  <si>
    <t>Другие экономические санкции</t>
  </si>
  <si>
    <t>296</t>
  </si>
  <si>
    <t>0503</t>
  </si>
  <si>
    <t>Благоустройство</t>
  </si>
  <si>
    <t>Молодежная политика</t>
  </si>
  <si>
    <t>200</t>
  </si>
  <si>
    <t>Расходы</t>
  </si>
  <si>
    <t>Прочие несоциальные выплаты персоналу в денежной форме</t>
  </si>
  <si>
    <t>Арендная плата за пользование имуществом (за исключением земельных участков и других обособленных природных объектов)</t>
  </si>
  <si>
    <t>227</t>
  </si>
  <si>
    <t>Страхование</t>
  </si>
  <si>
    <t>Безвозмездные перечисления государственным (муниципальным) бюджетным и автономным учреждениям</t>
  </si>
  <si>
    <t>246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</si>
  <si>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</si>
  <si>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</si>
  <si>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</si>
  <si>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264</t>
  </si>
  <si>
    <t>Пенсии, пособия, выплачиваемые работодателями, нанимателями бывшим работникам</t>
  </si>
  <si>
    <t>266</t>
  </si>
  <si>
    <t>Социальные пособия и компенсации персоналу в денежной форме</t>
  </si>
  <si>
    <t>Иные выплаты текущего характера физическим лицам</t>
  </si>
  <si>
    <t>297</t>
  </si>
  <si>
    <t>Иные выплаты текущего характера организациям</t>
  </si>
  <si>
    <t>341</t>
  </si>
  <si>
    <t>Увеличение стоимости лекарственных препаратов и материалов, применяемых в медицинских целях</t>
  </si>
  <si>
    <t>342</t>
  </si>
  <si>
    <t>Увеличение стоимости продуктов питания</t>
  </si>
  <si>
    <t>343</t>
  </si>
  <si>
    <t>Увеличение стоимости горюче-смазочных материалов</t>
  </si>
  <si>
    <t>344</t>
  </si>
  <si>
    <t>Увеличение стоимости строительных материалов</t>
  </si>
  <si>
    <t>345</t>
  </si>
  <si>
    <t>Увеличение стоимости мягкого инвентаря</t>
  </si>
  <si>
    <t>346</t>
  </si>
  <si>
    <t>Увеличение стоимости прочих оборотных запасов (материалов)</t>
  </si>
  <si>
    <t>349</t>
  </si>
  <si>
    <t>Увеличение стоимости прочих материальных запасов однократного применения</t>
  </si>
  <si>
    <t>МДОУ "Сланцевский детский сад № 10"</t>
  </si>
  <si>
    <t>МДОУ "Сланцевский детский сад № 3"</t>
  </si>
  <si>
    <t>МДОУ "Сланцевский детский сад № 7"</t>
  </si>
  <si>
    <t>МОУ "Выскатская ООШ"</t>
  </si>
  <si>
    <t>МОУ "Загривская СОШ"</t>
  </si>
  <si>
    <t>МДОУ "Сланцевский детский сад № 2"</t>
  </si>
  <si>
    <t>МДОУ "Сланцевский детский сад № 5"</t>
  </si>
  <si>
    <t>МДОУ "Сланцевский детский сад № 15 комбинированного вида"</t>
  </si>
  <si>
    <t>МДОУ "Гостицкий детский сад № 20"</t>
  </si>
  <si>
    <t>МОУ "Новосельская ООШ"</t>
  </si>
  <si>
    <t>МОУ "Старопольская СОШ"</t>
  </si>
  <si>
    <t>МУ "РВС"</t>
  </si>
  <si>
    <t>Совет депутатов Сланцевского муниципального района</t>
  </si>
  <si>
    <t>МДОУ "Сланцевский детский сад №4"</t>
  </si>
  <si>
    <t>Ревизионная комиссия</t>
  </si>
  <si>
    <t>МКУК "СМЦРБ"</t>
  </si>
  <si>
    <t>КУМИ</t>
  </si>
  <si>
    <t>Муниципальная программа Сланцевского муниципального района "Развитие культуры, спорта и молодежной политики на территории Сланцевского муниципального района"</t>
  </si>
  <si>
    <t>Муниципальная программа Сланцевского муниципального района "Стимулирование экономической активности Сланцевского муниципального района"</t>
  </si>
  <si>
    <t>Муниципальная программа Сланцевского муниципального района "Развитие образования муниципального образования Сланцевский муниципальный район Ленинградской области"</t>
  </si>
  <si>
    <t>Муниципальная программа Сланцевского муниципального района "Развитие системы защиты прав потребителей в Сланцевском районе"</t>
  </si>
  <si>
    <t>Муниципальная программа Сланцевского муниципального района "Управление муниципальными финансами и муниципальным долгом Сланцевского муниципального района"</t>
  </si>
  <si>
    <t>Муниципальная программа Сланцевского муниципального района "Капитальный ремонт и строительство объектов капитального строительства в Сланцевском муниципальном районе"</t>
  </si>
  <si>
    <t>Муниципальная программа Сланцевского муниципального района "Об обеспечении разработки документов территориального планирования и градостроительного зонирования муниципального образования Сланцевский муниципальный район Ленинградской области"</t>
  </si>
  <si>
    <t>на 01.01.2020</t>
  </si>
  <si>
    <t>Ассигнования 2020 год</t>
  </si>
  <si>
    <t>281</t>
  </si>
  <si>
    <t>Безвозмездные перечисления капитального характера государственным (муниципальным) бюджетным и автономным учреждениям</t>
  </si>
  <si>
    <t>Комитет образования администрации Сланцевского муниципального района</t>
  </si>
  <si>
    <t>Приложение к пояснительной записке № 6</t>
  </si>
  <si>
    <t>Муниципальная программа Сланцевского муниципального района "Укрепление общественного здоровья"</t>
  </si>
  <si>
    <t>Показатели исполнения бюджета муниципального образования Сланцевский муниципальный район                                                                                            на 01.10.2020    по отраслевой структуре</t>
  </si>
  <si>
    <t>Кассовый план за 9 мес./г., тыс.руб.</t>
  </si>
  <si>
    <t>от кассового плана за 9 мес./г., тыс.руб.</t>
  </si>
  <si>
    <t>к кассовому плану                за 9 мес./г., %</t>
  </si>
  <si>
    <t>Показатели исполнения бюджета муниципального образования                                                                                                 Сланцевский муниципальный район                                                                                                                                                                        на 01.10.2020 в разрезе статей КОСГУ</t>
  </si>
  <si>
    <t>от кассового плана за9 мес./г., тыс.руб.</t>
  </si>
  <si>
    <t>Показатели исполнения бюджета муниципального образования                                                                                                               Сланцевский муниципальный район                                                                                                                                                                                                   на 01.10.2020  в разрезе бюджетополучателей</t>
  </si>
  <si>
    <t>Кассовый план за 9 мес ./г., тыс.руб.</t>
  </si>
  <si>
    <t>к кассовому плану                за 9 мес/г., %</t>
  </si>
  <si>
    <t>Показатели исполнения муниципальных программ муниципального образования                                                                                     Сланцевский муниципальный район на 01.10.2020</t>
  </si>
  <si>
    <t xml:space="preserve">по муниципальным  казенным учреждениям Сланцевского муниципального района                               на  01.10.2020                                                         </t>
  </si>
  <si>
    <t>на 01.10.2020</t>
  </si>
  <si>
    <t>по муниципальным  казенным учреждениям Сланцевского муниципального района                                  на  01.10.2020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</si>
</sst>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_ ;\-#,##0.0\ "/>
    <numFmt numFmtId="175" formatCode="_-* #,##0.0_р_._-;\-* #,##0.0_р_._-;_-* &quot;-&quot;?_р_._-;_-@_-"/>
    <numFmt numFmtId="176" formatCode="dd/mm/yyyy\ hh:mm"/>
    <numFmt numFmtId="177" formatCode="#,##0.0000"/>
    <numFmt numFmtId="178" formatCode="#,##0.00000"/>
    <numFmt numFmtId="179" formatCode="0.0"/>
  </numFmts>
  <fonts count="8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6.5"/>
      <name val="MS Sans Serif"/>
      <family val="2"/>
    </font>
    <font>
      <b/>
      <sz val="7"/>
      <name val="MS Sans Serif"/>
      <family val="2"/>
    </font>
    <font>
      <sz val="8.5"/>
      <name val="MS Sans Serif"/>
      <family val="2"/>
    </font>
    <font>
      <b/>
      <sz val="10"/>
      <name val="MS Sans Serif"/>
      <family val="2"/>
    </font>
    <font>
      <sz val="8.5"/>
      <name val="Arial Narrow"/>
      <family val="2"/>
    </font>
    <font>
      <b/>
      <sz val="8.5"/>
      <name val="MS Sans Serif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sz val="11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Narrow"/>
      <family val="2"/>
    </font>
    <font>
      <sz val="8"/>
      <color indexed="10"/>
      <name val="Arial Narrow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7"/>
      <color indexed="8"/>
      <name val="MS Sans Serif"/>
      <family val="2"/>
    </font>
    <font>
      <i/>
      <sz val="8"/>
      <color indexed="8"/>
      <name val="Arial Narrow"/>
      <family val="2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8"/>
      <name val="Arial Narrow"/>
      <family val="2"/>
    </font>
    <font>
      <b/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Narrow"/>
      <family val="2"/>
    </font>
    <font>
      <sz val="8"/>
      <color rgb="FFFF0000"/>
      <name val="Arial Narrow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7"/>
      <color theme="1"/>
      <name val="MS Sans Serif"/>
      <family val="2"/>
    </font>
    <font>
      <i/>
      <sz val="8"/>
      <color theme="1"/>
      <name val="Arial Narrow"/>
      <family val="2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 Narrow"/>
      <family val="2"/>
    </font>
    <font>
      <b/>
      <sz val="8"/>
      <color theme="1"/>
      <name val="MS Sans Serif"/>
      <family val="2"/>
    </font>
    <font>
      <b/>
      <sz val="9"/>
      <color theme="1"/>
      <name val="Arial Narrow"/>
      <family val="2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Fill="1" applyAlignment="1">
      <alignment/>
    </xf>
    <xf numFmtId="0" fontId="71" fillId="0" borderId="0" xfId="0" applyFont="1" applyAlignment="1">
      <alignment wrapText="1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72" fontId="5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2" fontId="4" fillId="0" borderId="11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0" fontId="12" fillId="33" borderId="0" xfId="0" applyFont="1" applyFill="1" applyAlignment="1">
      <alignment horizontal="center" wrapText="1"/>
    </xf>
    <xf numFmtId="0" fontId="12" fillId="33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wrapText="1"/>
    </xf>
    <xf numFmtId="0" fontId="13" fillId="33" borderId="0" xfId="0" applyFont="1" applyFill="1" applyBorder="1" applyAlignment="1">
      <alignment horizontal="right"/>
    </xf>
    <xf numFmtId="49" fontId="9" fillId="33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172" fontId="5" fillId="0" borderId="10" xfId="0" applyNumberFormat="1" applyFont="1" applyBorder="1" applyAlignment="1">
      <alignment horizontal="right" vertical="center" wrapText="1"/>
    </xf>
    <xf numFmtId="49" fontId="4" fillId="0" borderId="11" xfId="0" applyNumberFormat="1" applyFont="1" applyBorder="1" applyAlignment="1">
      <alignment horizontal="left"/>
    </xf>
    <xf numFmtId="0" fontId="0" fillId="0" borderId="0" xfId="0" applyFont="1" applyAlignment="1">
      <alignment wrapText="1"/>
    </xf>
    <xf numFmtId="172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172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172" fontId="4" fillId="0" borderId="11" xfId="0" applyNumberFormat="1" applyFont="1" applyBorder="1" applyAlignment="1" applyProtection="1">
      <alignment horizontal="right" vertical="center" wrapText="1"/>
      <protection/>
    </xf>
    <xf numFmtId="172" fontId="5" fillId="0" borderId="10" xfId="0" applyNumberFormat="1" applyFont="1" applyBorder="1" applyAlignment="1" applyProtection="1">
      <alignment horizontal="right" vertical="center" wrapText="1"/>
      <protection/>
    </xf>
    <xf numFmtId="172" fontId="4" fillId="0" borderId="11" xfId="0" applyNumberFormat="1" applyFont="1" applyBorder="1" applyAlignment="1" applyProtection="1">
      <alignment horizontal="right"/>
      <protection/>
    </xf>
    <xf numFmtId="172" fontId="71" fillId="0" borderId="0" xfId="0" applyNumberFormat="1" applyFont="1" applyFill="1" applyAlignment="1">
      <alignment/>
    </xf>
    <xf numFmtId="0" fontId="72" fillId="0" borderId="0" xfId="0" applyFont="1" applyAlignment="1">
      <alignment/>
    </xf>
    <xf numFmtId="0" fontId="72" fillId="0" borderId="0" xfId="0" applyFont="1" applyFill="1" applyAlignment="1">
      <alignment/>
    </xf>
    <xf numFmtId="49" fontId="73" fillId="0" borderId="13" xfId="0" applyNumberFormat="1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76" fillId="0" borderId="0" xfId="0" applyFont="1" applyAlignment="1">
      <alignment/>
    </xf>
    <xf numFmtId="172" fontId="5" fillId="0" borderId="14" xfId="0" applyNumberFormat="1" applyFont="1" applyBorder="1" applyAlignment="1">
      <alignment horizontal="right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right" wrapText="1"/>
    </xf>
    <xf numFmtId="172" fontId="16" fillId="34" borderId="13" xfId="0" applyNumberFormat="1" applyFont="1" applyFill="1" applyBorder="1" applyAlignment="1">
      <alignment/>
    </xf>
    <xf numFmtId="172" fontId="17" fillId="34" borderId="13" xfId="0" applyNumberFormat="1" applyFont="1" applyFill="1" applyBorder="1" applyAlignment="1">
      <alignment/>
    </xf>
    <xf numFmtId="172" fontId="17" fillId="0" borderId="13" xfId="0" applyNumberFormat="1" applyFont="1" applyFill="1" applyBorder="1" applyAlignment="1">
      <alignment/>
    </xf>
    <xf numFmtId="174" fontId="18" fillId="34" borderId="13" xfId="0" applyNumberFormat="1" applyFont="1" applyFill="1" applyBorder="1" applyAlignment="1">
      <alignment horizontal="right"/>
    </xf>
    <xf numFmtId="174" fontId="18" fillId="0" borderId="13" xfId="0" applyNumberFormat="1" applyFont="1" applyFill="1" applyBorder="1" applyAlignment="1">
      <alignment horizontal="right"/>
    </xf>
    <xf numFmtId="0" fontId="19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20" fillId="35" borderId="13" xfId="0" applyFont="1" applyFill="1" applyBorder="1" applyAlignment="1">
      <alignment/>
    </xf>
    <xf numFmtId="174" fontId="21" fillId="35" borderId="13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49" fontId="9" fillId="33" borderId="12" xfId="0" applyNumberFormat="1" applyFont="1" applyFill="1" applyBorder="1" applyAlignment="1">
      <alignment horizontal="center" vertical="center" wrapText="1"/>
    </xf>
    <xf numFmtId="172" fontId="22" fillId="34" borderId="13" xfId="0" applyNumberFormat="1" applyFont="1" applyFill="1" applyBorder="1" applyAlignment="1">
      <alignment/>
    </xf>
    <xf numFmtId="172" fontId="22" fillId="0" borderId="13" xfId="0" applyNumberFormat="1" applyFont="1" applyFill="1" applyBorder="1" applyAlignment="1">
      <alignment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5" xfId="0" applyNumberFormat="1" applyFont="1" applyBorder="1" applyAlignment="1" applyProtection="1">
      <alignment horizontal="center"/>
      <protection/>
    </xf>
    <xf numFmtId="49" fontId="4" fillId="0" borderId="11" xfId="0" applyNumberFormat="1" applyFont="1" applyBorder="1" applyAlignment="1" applyProtection="1">
      <alignment horizontal="left"/>
      <protection/>
    </xf>
    <xf numFmtId="0" fontId="1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172" fontId="5" fillId="0" borderId="0" xfId="0" applyNumberFormat="1" applyFont="1" applyFill="1" applyBorder="1" applyAlignment="1">
      <alignment horizontal="right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172" fontId="72" fillId="34" borderId="13" xfId="0" applyNumberFormat="1" applyFont="1" applyFill="1" applyBorder="1" applyAlignment="1">
      <alignment/>
    </xf>
    <xf numFmtId="174" fontId="77" fillId="34" borderId="13" xfId="0" applyNumberFormat="1" applyFont="1" applyFill="1" applyBorder="1" applyAlignment="1">
      <alignment horizontal="right"/>
    </xf>
    <xf numFmtId="172" fontId="5" fillId="0" borderId="16" xfId="0" applyNumberFormat="1" applyFont="1" applyBorder="1" applyAlignment="1" applyProtection="1">
      <alignment horizontal="right" vertical="center" wrapText="1"/>
      <protection/>
    </xf>
    <xf numFmtId="172" fontId="4" fillId="0" borderId="17" xfId="0" applyNumberFormat="1" applyFont="1" applyBorder="1" applyAlignment="1" applyProtection="1">
      <alignment horizontal="right" vertical="center" wrapText="1"/>
      <protection/>
    </xf>
    <xf numFmtId="172" fontId="4" fillId="0" borderId="18" xfId="0" applyNumberFormat="1" applyFont="1" applyBorder="1" applyAlignment="1" applyProtection="1">
      <alignment horizontal="right" vertical="center" wrapText="1"/>
      <protection/>
    </xf>
    <xf numFmtId="172" fontId="4" fillId="0" borderId="13" xfId="0" applyNumberFormat="1" applyFont="1" applyBorder="1" applyAlignment="1" applyProtection="1">
      <alignment horizontal="right" vertical="center" wrapText="1"/>
      <protection/>
    </xf>
    <xf numFmtId="179" fontId="4" fillId="0" borderId="14" xfId="0" applyNumberFormat="1" applyFont="1" applyBorder="1" applyAlignment="1" applyProtection="1">
      <alignment horizontal="right" vertical="center" wrapText="1"/>
      <protection/>
    </xf>
    <xf numFmtId="179" fontId="4" fillId="0" borderId="10" xfId="0" applyNumberFormat="1" applyFont="1" applyBorder="1" applyAlignment="1" applyProtection="1">
      <alignment horizontal="right" vertical="center" wrapText="1"/>
      <protection/>
    </xf>
    <xf numFmtId="179" fontId="4" fillId="0" borderId="19" xfId="0" applyNumberFormat="1" applyFont="1" applyBorder="1" applyAlignment="1" applyProtection="1">
      <alignment horizontal="right" vertical="center" wrapText="1"/>
      <protection/>
    </xf>
    <xf numFmtId="172" fontId="5" fillId="0" borderId="19" xfId="0" applyNumberFormat="1" applyFont="1" applyBorder="1" applyAlignment="1" applyProtection="1">
      <alignment horizontal="right" vertical="center" wrapText="1"/>
      <protection/>
    </xf>
    <xf numFmtId="172" fontId="5" fillId="0" borderId="14" xfId="0" applyNumberFormat="1" applyFont="1" applyBorder="1" applyAlignment="1" applyProtection="1">
      <alignment horizontal="right" vertical="center" wrapText="1"/>
      <protection/>
    </xf>
    <xf numFmtId="172" fontId="5" fillId="0" borderId="20" xfId="0" applyNumberFormat="1" applyFont="1" applyBorder="1" applyAlignment="1" applyProtection="1">
      <alignment horizontal="right" vertical="center" wrapText="1"/>
      <protection/>
    </xf>
    <xf numFmtId="172" fontId="4" fillId="0" borderId="20" xfId="0" applyNumberFormat="1" applyFont="1" applyBorder="1" applyAlignment="1" applyProtection="1">
      <alignment horizontal="right" vertical="center" wrapText="1"/>
      <protection/>
    </xf>
    <xf numFmtId="172" fontId="4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9" xfId="0" applyNumberFormat="1" applyFont="1" applyBorder="1" applyAlignment="1" applyProtection="1">
      <alignment horizontal="right" vertical="center" wrapText="1"/>
      <protection/>
    </xf>
    <xf numFmtId="49" fontId="5" fillId="0" borderId="14" xfId="0" applyNumberFormat="1" applyFont="1" applyBorder="1" applyAlignment="1" applyProtection="1">
      <alignment horizontal="right" vertical="center" wrapText="1"/>
      <protection/>
    </xf>
    <xf numFmtId="49" fontId="5" fillId="0" borderId="20" xfId="0" applyNumberFormat="1" applyFont="1" applyBorder="1" applyAlignment="1" applyProtection="1">
      <alignment horizontal="right" vertical="center" wrapText="1"/>
      <protection/>
    </xf>
    <xf numFmtId="49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horizontal="right" vertical="center" wrapText="1"/>
      <protection/>
    </xf>
    <xf numFmtId="172" fontId="4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5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4" fillId="0" borderId="11" xfId="0" applyNumberFormat="1" applyFont="1" applyBorder="1" applyAlignment="1" applyProtection="1">
      <alignment horizontal="left" vertical="center"/>
      <protection/>
    </xf>
    <xf numFmtId="0" fontId="10" fillId="33" borderId="21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1" fillId="33" borderId="0" xfId="0" applyFont="1" applyFill="1" applyAlignment="1">
      <alignment horizontal="right"/>
    </xf>
    <xf numFmtId="0" fontId="12" fillId="33" borderId="0" xfId="0" applyFont="1" applyFill="1" applyAlignment="1">
      <alignment horizont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9" fillId="33" borderId="2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14" fillId="33" borderId="12" xfId="0" applyNumberFormat="1" applyFont="1" applyFill="1" applyBorder="1" applyAlignment="1">
      <alignment horizontal="center" vertical="center" wrapText="1"/>
    </xf>
    <xf numFmtId="49" fontId="14" fillId="33" borderId="23" xfId="0" applyNumberFormat="1" applyFont="1" applyFill="1" applyBorder="1" applyAlignment="1">
      <alignment horizontal="center" vertical="center" wrapText="1"/>
    </xf>
    <xf numFmtId="49" fontId="14" fillId="33" borderId="1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78" fillId="0" borderId="24" xfId="0" applyNumberFormat="1" applyFont="1" applyBorder="1" applyAlignment="1">
      <alignment horizontal="center" vertical="center" wrapText="1"/>
    </xf>
    <xf numFmtId="49" fontId="78" fillId="0" borderId="21" xfId="0" applyNumberFormat="1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9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5.7109375" style="17" customWidth="1"/>
    <col min="2" max="2" width="30.7109375" style="18" customWidth="1"/>
    <col min="3" max="3" width="10.421875" style="15" customWidth="1"/>
    <col min="4" max="4" width="9.7109375" style="15" customWidth="1"/>
    <col min="5" max="5" width="10.00390625" style="15" customWidth="1"/>
    <col min="6" max="6" width="10.421875" style="17" customWidth="1"/>
    <col min="7" max="7" width="10.421875" style="69" customWidth="1"/>
    <col min="8" max="8" width="8.7109375" style="17" customWidth="1"/>
    <col min="9" max="9" width="9.7109375" style="17" customWidth="1"/>
    <col min="10" max="10" width="8.7109375" style="17" customWidth="1"/>
    <col min="11" max="11" width="9.140625" style="14" customWidth="1"/>
    <col min="12" max="14" width="0" style="14" hidden="1" customWidth="1"/>
    <col min="15" max="16384" width="9.140625" style="14" customWidth="1"/>
  </cols>
  <sheetData>
    <row r="1" spans="6:10" ht="12.75">
      <c r="F1" s="102" t="s">
        <v>71</v>
      </c>
      <c r="G1" s="102"/>
      <c r="H1" s="102"/>
      <c r="I1" s="102"/>
      <c r="J1" s="102"/>
    </row>
    <row r="2" ht="9.75" customHeight="1"/>
    <row r="3" spans="1:10" ht="12.75">
      <c r="A3" s="103" t="s">
        <v>214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2.75">
      <c r="A4" s="103"/>
      <c r="B4" s="103"/>
      <c r="C4" s="103"/>
      <c r="D4" s="103"/>
      <c r="E4" s="103"/>
      <c r="F4" s="103"/>
      <c r="G4" s="103"/>
      <c r="H4" s="103"/>
      <c r="I4" s="103"/>
      <c r="J4" s="103"/>
    </row>
    <row r="5" spans="1:10" ht="9" customHeight="1">
      <c r="A5" s="19"/>
      <c r="B5" s="20"/>
      <c r="C5" s="21"/>
      <c r="D5" s="21"/>
      <c r="E5" s="21"/>
      <c r="F5" s="19"/>
      <c r="G5" s="68"/>
      <c r="H5" s="19"/>
      <c r="I5" s="19"/>
      <c r="J5" s="22" t="s">
        <v>1</v>
      </c>
    </row>
    <row r="6" spans="1:10" ht="13.5" customHeight="1">
      <c r="A6" s="109" t="s">
        <v>2</v>
      </c>
      <c r="B6" s="107" t="s">
        <v>3</v>
      </c>
      <c r="C6" s="106" t="s">
        <v>208</v>
      </c>
      <c r="D6" s="106" t="s">
        <v>215</v>
      </c>
      <c r="E6" s="106" t="s">
        <v>75</v>
      </c>
      <c r="F6" s="100" t="s">
        <v>69</v>
      </c>
      <c r="G6" s="101"/>
      <c r="H6" s="101" t="s">
        <v>70</v>
      </c>
      <c r="I6" s="101"/>
      <c r="J6" s="104" t="s">
        <v>68</v>
      </c>
    </row>
    <row r="7" spans="1:10" ht="61.5" customHeight="1">
      <c r="A7" s="109"/>
      <c r="B7" s="108"/>
      <c r="C7" s="106"/>
      <c r="D7" s="106"/>
      <c r="E7" s="106"/>
      <c r="F7" s="23" t="s">
        <v>66</v>
      </c>
      <c r="G7" s="60" t="s">
        <v>216</v>
      </c>
      <c r="H7" s="23" t="s">
        <v>67</v>
      </c>
      <c r="I7" s="23" t="s">
        <v>217</v>
      </c>
      <c r="J7" s="105"/>
    </row>
    <row r="8" spans="1:10" ht="18.75" customHeight="1">
      <c r="A8" s="63" t="s">
        <v>4</v>
      </c>
      <c r="B8" s="64" t="s">
        <v>5</v>
      </c>
      <c r="C8" s="37">
        <v>154096.7</v>
      </c>
      <c r="D8" s="37">
        <v>104500.6</v>
      </c>
      <c r="E8" s="37">
        <v>93134.8</v>
      </c>
      <c r="F8" s="90">
        <f>C8-E8</f>
        <v>60961.90000000001</v>
      </c>
      <c r="G8" s="91">
        <f>D8-E8</f>
        <v>11365.800000000003</v>
      </c>
      <c r="H8" s="37">
        <f>E8/C8*100</f>
        <v>60.439191754268585</v>
      </c>
      <c r="I8" s="76">
        <f>E8/D8*100</f>
        <v>89.1236988112987</v>
      </c>
      <c r="J8" s="77">
        <f>E8/$E$49*100</f>
        <v>9.145530562202655</v>
      </c>
    </row>
    <row r="9" spans="1:10" ht="38.25" customHeight="1">
      <c r="A9" s="6" t="s">
        <v>120</v>
      </c>
      <c r="B9" s="65" t="s">
        <v>121</v>
      </c>
      <c r="C9" s="38">
        <v>1619</v>
      </c>
      <c r="D9" s="38">
        <v>1214.4</v>
      </c>
      <c r="E9" s="38">
        <v>1134.7</v>
      </c>
      <c r="F9" s="86">
        <f aca="true" t="shared" si="0" ref="F9:F48">C9-E9</f>
        <v>484.29999999999995</v>
      </c>
      <c r="G9" s="86">
        <f aca="true" t="shared" si="1" ref="G9:G48">D9-E9</f>
        <v>79.70000000000005</v>
      </c>
      <c r="H9" s="38">
        <f aca="true" t="shared" si="2" ref="H9:H48">E9/C9*100</f>
        <v>70.0864731315627</v>
      </c>
      <c r="I9" s="74">
        <f aca="true" t="shared" si="3" ref="I9:I48">E9/D9*100</f>
        <v>93.43708827404478</v>
      </c>
      <c r="J9" s="78">
        <f aca="true" t="shared" si="4" ref="J9:J49">E9/$E$49*100</f>
        <v>0.11142380215484815</v>
      </c>
    </row>
    <row r="10" spans="1:10" ht="38.25" customHeight="1">
      <c r="A10" s="6" t="s">
        <v>6</v>
      </c>
      <c r="B10" s="65" t="s">
        <v>7</v>
      </c>
      <c r="C10" s="38">
        <v>3573.7</v>
      </c>
      <c r="D10" s="38">
        <v>2801.9</v>
      </c>
      <c r="E10" s="38">
        <v>2269.6</v>
      </c>
      <c r="F10" s="86">
        <f t="shared" si="0"/>
        <v>1304.1</v>
      </c>
      <c r="G10" s="86">
        <f t="shared" si="1"/>
        <v>532.3000000000002</v>
      </c>
      <c r="H10" s="38">
        <f t="shared" si="2"/>
        <v>63.50840865209727</v>
      </c>
      <c r="I10" s="74">
        <f t="shared" si="3"/>
        <v>81.0021770941147</v>
      </c>
      <c r="J10" s="79">
        <f t="shared" si="4"/>
        <v>0.22286724365087104</v>
      </c>
    </row>
    <row r="11" spans="1:10" ht="57" customHeight="1">
      <c r="A11" s="6" t="s">
        <v>8</v>
      </c>
      <c r="B11" s="65" t="s">
        <v>9</v>
      </c>
      <c r="C11" s="38">
        <v>69257.2</v>
      </c>
      <c r="D11" s="38">
        <v>49256</v>
      </c>
      <c r="E11" s="38">
        <v>44710.4</v>
      </c>
      <c r="F11" s="86">
        <f t="shared" si="0"/>
        <v>24546.799999999996</v>
      </c>
      <c r="G11" s="86">
        <f t="shared" si="1"/>
        <v>4545.5999999999985</v>
      </c>
      <c r="H11" s="38">
        <f t="shared" si="2"/>
        <v>64.55704244468446</v>
      </c>
      <c r="I11" s="74">
        <f t="shared" si="3"/>
        <v>90.77147961669645</v>
      </c>
      <c r="J11" s="79">
        <f t="shared" si="4"/>
        <v>4.390413998293931</v>
      </c>
    </row>
    <row r="12" spans="1:10" ht="15.75" customHeight="1">
      <c r="A12" s="6" t="s">
        <v>139</v>
      </c>
      <c r="B12" s="65" t="s">
        <v>140</v>
      </c>
      <c r="C12" s="38">
        <v>34.7</v>
      </c>
      <c r="D12" s="38">
        <v>34.7</v>
      </c>
      <c r="E12" s="38">
        <v>34.7</v>
      </c>
      <c r="F12" s="86">
        <f t="shared" si="0"/>
        <v>0</v>
      </c>
      <c r="G12" s="86">
        <f>D12-E12</f>
        <v>0</v>
      </c>
      <c r="H12" s="38">
        <f>E12/C12*100</f>
        <v>100</v>
      </c>
      <c r="I12" s="74">
        <f>E12/D12*100</f>
        <v>100</v>
      </c>
      <c r="J12" s="79">
        <f t="shared" si="4"/>
        <v>0.00340742569381619</v>
      </c>
    </row>
    <row r="13" spans="1:10" ht="43.5" customHeight="1">
      <c r="A13" s="6" t="s">
        <v>10</v>
      </c>
      <c r="B13" s="65" t="s">
        <v>11</v>
      </c>
      <c r="C13" s="38">
        <v>19490.6</v>
      </c>
      <c r="D13" s="38">
        <v>15290.8</v>
      </c>
      <c r="E13" s="38">
        <v>14784.8</v>
      </c>
      <c r="F13" s="86">
        <f t="shared" si="0"/>
        <v>4705.799999999999</v>
      </c>
      <c r="G13" s="86">
        <f t="shared" si="1"/>
        <v>506</v>
      </c>
      <c r="H13" s="38">
        <f t="shared" si="2"/>
        <v>75.85605368741855</v>
      </c>
      <c r="I13" s="74">
        <f t="shared" si="3"/>
        <v>96.69082062416616</v>
      </c>
      <c r="J13" s="79">
        <f t="shared" si="4"/>
        <v>1.4518186570009683</v>
      </c>
    </row>
    <row r="14" spans="1:10" ht="14.25" customHeight="1">
      <c r="A14" s="6" t="s">
        <v>12</v>
      </c>
      <c r="B14" s="65" t="s">
        <v>13</v>
      </c>
      <c r="C14" s="38">
        <v>10740.8</v>
      </c>
      <c r="D14" s="38">
        <v>2.6</v>
      </c>
      <c r="E14" s="38">
        <v>0</v>
      </c>
      <c r="F14" s="86">
        <f t="shared" si="0"/>
        <v>10740.8</v>
      </c>
      <c r="G14" s="86">
        <f t="shared" si="1"/>
        <v>2.6</v>
      </c>
      <c r="H14" s="38">
        <f t="shared" si="2"/>
        <v>0</v>
      </c>
      <c r="I14" s="74">
        <f t="shared" si="3"/>
        <v>0</v>
      </c>
      <c r="J14" s="79">
        <f t="shared" si="4"/>
        <v>0</v>
      </c>
    </row>
    <row r="15" spans="1:10" ht="15" customHeight="1">
      <c r="A15" s="6" t="s">
        <v>14</v>
      </c>
      <c r="B15" s="65" t="s">
        <v>15</v>
      </c>
      <c r="C15" s="38">
        <v>49380.7</v>
      </c>
      <c r="D15" s="38">
        <v>35900.2</v>
      </c>
      <c r="E15" s="38">
        <v>30200.5</v>
      </c>
      <c r="F15" s="86">
        <f t="shared" si="0"/>
        <v>19180.199999999997</v>
      </c>
      <c r="G15" s="86">
        <f t="shared" si="1"/>
        <v>5699.699999999997</v>
      </c>
      <c r="H15" s="38">
        <f t="shared" si="2"/>
        <v>61.158509296142014</v>
      </c>
      <c r="I15" s="74">
        <f t="shared" si="3"/>
        <v>84.12348677723244</v>
      </c>
      <c r="J15" s="80">
        <f t="shared" si="4"/>
        <v>2.9655896157376325</v>
      </c>
    </row>
    <row r="16" spans="1:10" ht="30" customHeight="1">
      <c r="A16" s="63" t="s">
        <v>16</v>
      </c>
      <c r="B16" s="64" t="s">
        <v>17</v>
      </c>
      <c r="C16" s="37">
        <v>1152.9</v>
      </c>
      <c r="D16" s="37">
        <v>176.9</v>
      </c>
      <c r="E16" s="37">
        <v>90</v>
      </c>
      <c r="F16" s="90">
        <f t="shared" si="0"/>
        <v>1062.9</v>
      </c>
      <c r="G16" s="91">
        <f t="shared" si="1"/>
        <v>86.9</v>
      </c>
      <c r="H16" s="37">
        <f t="shared" si="2"/>
        <v>7.806401249024199</v>
      </c>
      <c r="I16" s="76">
        <f t="shared" si="3"/>
        <v>50.87620124364047</v>
      </c>
      <c r="J16" s="77">
        <f t="shared" si="4"/>
        <v>0.008837703528629887</v>
      </c>
    </row>
    <row r="17" spans="1:10" ht="42" customHeight="1">
      <c r="A17" s="6" t="s">
        <v>18</v>
      </c>
      <c r="B17" s="65" t="s">
        <v>19</v>
      </c>
      <c r="C17" s="38">
        <v>1152.9</v>
      </c>
      <c r="D17" s="38">
        <v>176.9</v>
      </c>
      <c r="E17" s="38">
        <v>90</v>
      </c>
      <c r="F17" s="87">
        <f t="shared" si="0"/>
        <v>1062.9</v>
      </c>
      <c r="G17" s="87">
        <f t="shared" si="1"/>
        <v>86.9</v>
      </c>
      <c r="H17" s="81">
        <f t="shared" si="2"/>
        <v>7.806401249024199</v>
      </c>
      <c r="I17" s="81">
        <f t="shared" si="3"/>
        <v>50.87620124364047</v>
      </c>
      <c r="J17" s="75">
        <f t="shared" si="4"/>
        <v>0.008837703528629887</v>
      </c>
    </row>
    <row r="18" spans="1:10" ht="22.5" customHeight="1">
      <c r="A18" s="63" t="s">
        <v>20</v>
      </c>
      <c r="B18" s="64" t="s">
        <v>21</v>
      </c>
      <c r="C18" s="37">
        <v>15444.1</v>
      </c>
      <c r="D18" s="37">
        <v>9603.1</v>
      </c>
      <c r="E18" s="37">
        <v>5270.4</v>
      </c>
      <c r="F18" s="90">
        <f t="shared" si="0"/>
        <v>10173.7</v>
      </c>
      <c r="G18" s="91">
        <f t="shared" si="1"/>
        <v>4332.700000000001</v>
      </c>
      <c r="H18" s="37">
        <f t="shared" si="2"/>
        <v>34.125653162048934</v>
      </c>
      <c r="I18" s="76">
        <f t="shared" si="3"/>
        <v>54.882277597859016</v>
      </c>
      <c r="J18" s="77">
        <f t="shared" si="4"/>
        <v>0.5175359186365662</v>
      </c>
    </row>
    <row r="19" spans="1:10" ht="15" customHeight="1">
      <c r="A19" s="6" t="s">
        <v>22</v>
      </c>
      <c r="B19" s="65" t="s">
        <v>23</v>
      </c>
      <c r="C19" s="38">
        <v>2875.4</v>
      </c>
      <c r="D19" s="38">
        <v>1799</v>
      </c>
      <c r="E19" s="38">
        <v>1664.8</v>
      </c>
      <c r="F19" s="86">
        <f t="shared" si="0"/>
        <v>1210.6000000000001</v>
      </c>
      <c r="G19" s="86">
        <f t="shared" si="1"/>
        <v>134.20000000000005</v>
      </c>
      <c r="H19" s="38">
        <f t="shared" si="2"/>
        <v>57.8980315782152</v>
      </c>
      <c r="I19" s="74">
        <f t="shared" si="3"/>
        <v>92.54030016675931</v>
      </c>
      <c r="J19" s="85">
        <f t="shared" si="4"/>
        <v>0.1634778759384782</v>
      </c>
    </row>
    <row r="20" spans="1:10" ht="15.75" customHeight="1">
      <c r="A20" s="6" t="s">
        <v>24</v>
      </c>
      <c r="B20" s="65" t="s">
        <v>25</v>
      </c>
      <c r="C20" s="38">
        <v>0.1</v>
      </c>
      <c r="D20" s="38">
        <v>0.1</v>
      </c>
      <c r="E20" s="38">
        <v>0</v>
      </c>
      <c r="F20" s="86">
        <f t="shared" si="0"/>
        <v>0.1</v>
      </c>
      <c r="G20" s="86">
        <f t="shared" si="1"/>
        <v>0.1</v>
      </c>
      <c r="H20" s="38">
        <f t="shared" si="2"/>
        <v>0</v>
      </c>
      <c r="I20" s="74">
        <f t="shared" si="3"/>
        <v>0</v>
      </c>
      <c r="J20" s="85">
        <f t="shared" si="4"/>
        <v>0</v>
      </c>
    </row>
    <row r="21" spans="1:10" ht="19.5" customHeight="1">
      <c r="A21" s="6" t="s">
        <v>141</v>
      </c>
      <c r="B21" s="65" t="s">
        <v>142</v>
      </c>
      <c r="C21" s="38">
        <v>5081.5</v>
      </c>
      <c r="D21" s="38">
        <v>1831.5</v>
      </c>
      <c r="E21" s="38">
        <v>1416.7</v>
      </c>
      <c r="F21" s="86">
        <f t="shared" si="0"/>
        <v>3664.8</v>
      </c>
      <c r="G21" s="86">
        <f t="shared" si="1"/>
        <v>414.79999999999995</v>
      </c>
      <c r="H21" s="38">
        <f t="shared" si="2"/>
        <v>27.87956312112565</v>
      </c>
      <c r="I21" s="74">
        <f t="shared" si="3"/>
        <v>77.35189735189736</v>
      </c>
      <c r="J21" s="85">
        <f t="shared" si="4"/>
        <v>0.13911527321122183</v>
      </c>
    </row>
    <row r="22" spans="1:10" ht="24" customHeight="1">
      <c r="A22" s="6" t="s">
        <v>26</v>
      </c>
      <c r="B22" s="65" t="s">
        <v>27</v>
      </c>
      <c r="C22" s="38">
        <v>7487.1</v>
      </c>
      <c r="D22" s="38">
        <v>5972.5</v>
      </c>
      <c r="E22" s="38">
        <v>2188.9</v>
      </c>
      <c r="F22" s="86">
        <f t="shared" si="0"/>
        <v>5298.200000000001</v>
      </c>
      <c r="G22" s="86">
        <f t="shared" si="1"/>
        <v>3783.6</v>
      </c>
      <c r="H22" s="38">
        <f t="shared" si="2"/>
        <v>29.235618597320723</v>
      </c>
      <c r="I22" s="74">
        <f t="shared" si="3"/>
        <v>36.649644202595226</v>
      </c>
      <c r="J22" s="85">
        <f t="shared" si="4"/>
        <v>0.21494276948686625</v>
      </c>
    </row>
    <row r="23" spans="1:10" ht="20.25" customHeight="1">
      <c r="A23" s="63" t="s">
        <v>122</v>
      </c>
      <c r="B23" s="64" t="s">
        <v>123</v>
      </c>
      <c r="C23" s="37">
        <v>2218.6</v>
      </c>
      <c r="D23" s="37">
        <v>1558.8</v>
      </c>
      <c r="E23" s="37">
        <v>1142.3</v>
      </c>
      <c r="F23" s="90">
        <f>C23-E23</f>
        <v>1076.3</v>
      </c>
      <c r="G23" s="91">
        <f t="shared" si="1"/>
        <v>416.5</v>
      </c>
      <c r="H23" s="37">
        <f t="shared" si="2"/>
        <v>51.487424501938165</v>
      </c>
      <c r="I23" s="76">
        <f t="shared" si="3"/>
        <v>73.28072876571721</v>
      </c>
      <c r="J23" s="77">
        <f t="shared" si="4"/>
        <v>0.11217009711948801</v>
      </c>
    </row>
    <row r="24" spans="1:10" ht="16.5" customHeight="1">
      <c r="A24" s="6" t="s">
        <v>124</v>
      </c>
      <c r="B24" s="65" t="s">
        <v>125</v>
      </c>
      <c r="C24" s="38">
        <v>825.4</v>
      </c>
      <c r="D24" s="38">
        <v>667.7</v>
      </c>
      <c r="E24" s="38">
        <v>491.2</v>
      </c>
      <c r="F24" s="88">
        <f t="shared" si="0"/>
        <v>334.2</v>
      </c>
      <c r="G24" s="88">
        <f t="shared" si="1"/>
        <v>176.50000000000006</v>
      </c>
      <c r="H24" s="82">
        <f t="shared" si="2"/>
        <v>59.5105403440756</v>
      </c>
      <c r="I24" s="82">
        <f t="shared" si="3"/>
        <v>73.56597274224951</v>
      </c>
      <c r="J24" s="85">
        <f t="shared" si="4"/>
        <v>0.048234221925144455</v>
      </c>
    </row>
    <row r="25" spans="1:10" ht="16.5" customHeight="1">
      <c r="A25" s="6" t="s">
        <v>148</v>
      </c>
      <c r="B25" s="65" t="s">
        <v>149</v>
      </c>
      <c r="C25" s="38">
        <v>191</v>
      </c>
      <c r="D25" s="38">
        <v>144</v>
      </c>
      <c r="E25" s="38">
        <v>54.6</v>
      </c>
      <c r="F25" s="86">
        <f>C25-E25</f>
        <v>136.4</v>
      </c>
      <c r="G25" s="86">
        <f>D25-E25</f>
        <v>89.4</v>
      </c>
      <c r="H25" s="38">
        <f>E25/C25*100</f>
        <v>28.58638743455498</v>
      </c>
      <c r="I25" s="38">
        <f>E25/D25*100</f>
        <v>37.916666666666664</v>
      </c>
      <c r="J25" s="85">
        <f t="shared" si="4"/>
        <v>0.005361540140702133</v>
      </c>
    </row>
    <row r="26" spans="1:10" ht="24" customHeight="1">
      <c r="A26" s="6" t="s">
        <v>126</v>
      </c>
      <c r="B26" s="65" t="s">
        <v>127</v>
      </c>
      <c r="C26" s="38">
        <v>1202.2</v>
      </c>
      <c r="D26" s="38">
        <v>747.1</v>
      </c>
      <c r="E26" s="38">
        <v>596.5</v>
      </c>
      <c r="F26" s="87">
        <f t="shared" si="0"/>
        <v>605.7</v>
      </c>
      <c r="G26" s="87">
        <f t="shared" si="1"/>
        <v>150.60000000000002</v>
      </c>
      <c r="H26" s="81">
        <f t="shared" si="2"/>
        <v>49.61736815837631</v>
      </c>
      <c r="I26" s="81">
        <f t="shared" si="3"/>
        <v>79.84205594967206</v>
      </c>
      <c r="J26" s="85">
        <f t="shared" si="4"/>
        <v>0.05857433505364142</v>
      </c>
    </row>
    <row r="27" spans="1:10" ht="18" customHeight="1">
      <c r="A27" s="63" t="s">
        <v>28</v>
      </c>
      <c r="B27" s="64" t="s">
        <v>29</v>
      </c>
      <c r="C27" s="37">
        <v>976221.5</v>
      </c>
      <c r="D27" s="37">
        <v>789893.9</v>
      </c>
      <c r="E27" s="37">
        <v>664581.6</v>
      </c>
      <c r="F27" s="90">
        <f t="shared" si="0"/>
        <v>311639.9</v>
      </c>
      <c r="G27" s="91">
        <f t="shared" si="1"/>
        <v>125312.30000000005</v>
      </c>
      <c r="H27" s="37">
        <f t="shared" si="2"/>
        <v>68.0769272137522</v>
      </c>
      <c r="I27" s="76">
        <f t="shared" si="3"/>
        <v>84.13555288881203</v>
      </c>
      <c r="J27" s="77">
        <f t="shared" si="4"/>
        <v>65.25972390424997</v>
      </c>
    </row>
    <row r="28" spans="1:10" ht="18" customHeight="1">
      <c r="A28" s="6" t="s">
        <v>30</v>
      </c>
      <c r="B28" s="65" t="s">
        <v>31</v>
      </c>
      <c r="C28" s="38">
        <v>293078.3</v>
      </c>
      <c r="D28" s="38">
        <v>223680.3</v>
      </c>
      <c r="E28" s="38">
        <v>189222.9</v>
      </c>
      <c r="F28" s="88">
        <f t="shared" si="0"/>
        <v>103855.4</v>
      </c>
      <c r="G28" s="88">
        <f t="shared" si="1"/>
        <v>34457.399999999994</v>
      </c>
      <c r="H28" s="82">
        <f t="shared" si="2"/>
        <v>64.56394076258802</v>
      </c>
      <c r="I28" s="82">
        <f t="shared" si="3"/>
        <v>84.59524598277095</v>
      </c>
      <c r="J28" s="85">
        <f t="shared" si="4"/>
        <v>18.581065455862003</v>
      </c>
    </row>
    <row r="29" spans="1:10" ht="18" customHeight="1">
      <c r="A29" s="6" t="s">
        <v>32</v>
      </c>
      <c r="B29" s="65" t="s">
        <v>33</v>
      </c>
      <c r="C29" s="38">
        <v>552927.3</v>
      </c>
      <c r="D29" s="38">
        <v>462444.4</v>
      </c>
      <c r="E29" s="38">
        <v>390950.3</v>
      </c>
      <c r="F29" s="86">
        <f t="shared" si="0"/>
        <v>161977.00000000006</v>
      </c>
      <c r="G29" s="86">
        <f t="shared" si="1"/>
        <v>71494.10000000003</v>
      </c>
      <c r="H29" s="38">
        <f t="shared" si="2"/>
        <v>70.70555206805668</v>
      </c>
      <c r="I29" s="38">
        <f t="shared" si="3"/>
        <v>84.53995766842456</v>
      </c>
      <c r="J29" s="85">
        <f t="shared" si="4"/>
        <v>38.39003162032126</v>
      </c>
    </row>
    <row r="30" spans="1:10" ht="18" customHeight="1">
      <c r="A30" s="6" t="s">
        <v>137</v>
      </c>
      <c r="B30" s="65" t="s">
        <v>138</v>
      </c>
      <c r="C30" s="38">
        <v>100149.6</v>
      </c>
      <c r="D30" s="38">
        <v>78265.8</v>
      </c>
      <c r="E30" s="38">
        <v>67309.2</v>
      </c>
      <c r="F30" s="86">
        <f>C30-E30</f>
        <v>32840.40000000001</v>
      </c>
      <c r="G30" s="86">
        <f>D30-E30</f>
        <v>10956.600000000006</v>
      </c>
      <c r="H30" s="38">
        <f>E30/C30*100</f>
        <v>67.20865585084712</v>
      </c>
      <c r="I30" s="38">
        <f>E30/D30*100</f>
        <v>86.00078195073709</v>
      </c>
      <c r="J30" s="85">
        <f>E30/$E$49*100</f>
        <v>6.609541714991721</v>
      </c>
    </row>
    <row r="31" spans="1:10" ht="27" customHeight="1">
      <c r="A31" s="6" t="s">
        <v>34</v>
      </c>
      <c r="B31" s="65" t="s">
        <v>35</v>
      </c>
      <c r="C31" s="38">
        <v>1299.3</v>
      </c>
      <c r="D31" s="38">
        <v>1143.9</v>
      </c>
      <c r="E31" s="38">
        <v>889.5</v>
      </c>
      <c r="F31" s="86">
        <f t="shared" si="0"/>
        <v>409.79999999999995</v>
      </c>
      <c r="G31" s="86">
        <f t="shared" si="1"/>
        <v>254.4000000000001</v>
      </c>
      <c r="H31" s="38">
        <f t="shared" si="2"/>
        <v>68.4599399676749</v>
      </c>
      <c r="I31" s="38">
        <f t="shared" si="3"/>
        <v>77.76029373196958</v>
      </c>
      <c r="J31" s="85">
        <f t="shared" si="4"/>
        <v>0.0873459698746254</v>
      </c>
    </row>
    <row r="32" spans="1:10" ht="18" customHeight="1">
      <c r="A32" s="6" t="s">
        <v>36</v>
      </c>
      <c r="B32" s="65" t="s">
        <v>150</v>
      </c>
      <c r="C32" s="38">
        <v>14192.3</v>
      </c>
      <c r="D32" s="38">
        <v>13896.7</v>
      </c>
      <c r="E32" s="38">
        <v>8115.5</v>
      </c>
      <c r="F32" s="86">
        <f t="shared" si="0"/>
        <v>6076.799999999999</v>
      </c>
      <c r="G32" s="86">
        <f t="shared" si="1"/>
        <v>5781.200000000001</v>
      </c>
      <c r="H32" s="38">
        <f t="shared" si="2"/>
        <v>57.18241581702755</v>
      </c>
      <c r="I32" s="38">
        <f t="shared" si="3"/>
        <v>58.398756539322285</v>
      </c>
      <c r="J32" s="85">
        <f t="shared" si="4"/>
        <v>0.7969153665177318</v>
      </c>
    </row>
    <row r="33" spans="1:10" ht="18" customHeight="1">
      <c r="A33" s="6" t="s">
        <v>37</v>
      </c>
      <c r="B33" s="65" t="s">
        <v>38</v>
      </c>
      <c r="C33" s="38">
        <v>14574.7</v>
      </c>
      <c r="D33" s="38">
        <v>10462.9</v>
      </c>
      <c r="E33" s="38">
        <v>8094.2</v>
      </c>
      <c r="F33" s="87">
        <f t="shared" si="0"/>
        <v>6480.500000000001</v>
      </c>
      <c r="G33" s="87">
        <f t="shared" si="1"/>
        <v>2368.7</v>
      </c>
      <c r="H33" s="81">
        <f t="shared" si="2"/>
        <v>55.5359630043843</v>
      </c>
      <c r="I33" s="81">
        <f t="shared" si="3"/>
        <v>77.36096111020845</v>
      </c>
      <c r="J33" s="85">
        <f t="shared" si="4"/>
        <v>0.7948237766826226</v>
      </c>
    </row>
    <row r="34" spans="1:10" ht="21" customHeight="1">
      <c r="A34" s="63" t="s">
        <v>39</v>
      </c>
      <c r="B34" s="64" t="s">
        <v>40</v>
      </c>
      <c r="C34" s="37">
        <v>56267</v>
      </c>
      <c r="D34" s="37">
        <v>43439.1</v>
      </c>
      <c r="E34" s="37">
        <v>36295.8</v>
      </c>
      <c r="F34" s="90">
        <f t="shared" si="0"/>
        <v>19971.199999999997</v>
      </c>
      <c r="G34" s="91">
        <f t="shared" si="1"/>
        <v>7143.299999999996</v>
      </c>
      <c r="H34" s="37">
        <f t="shared" si="2"/>
        <v>64.50637140775233</v>
      </c>
      <c r="I34" s="76">
        <f t="shared" si="3"/>
        <v>83.55559852759382</v>
      </c>
      <c r="J34" s="77">
        <f t="shared" si="4"/>
        <v>3.5641279970493858</v>
      </c>
    </row>
    <row r="35" spans="1:10" ht="18" customHeight="1">
      <c r="A35" s="6" t="s">
        <v>41</v>
      </c>
      <c r="B35" s="65" t="s">
        <v>42</v>
      </c>
      <c r="C35" s="38">
        <v>56267</v>
      </c>
      <c r="D35" s="38">
        <v>43439.1</v>
      </c>
      <c r="E35" s="38">
        <v>36295.8</v>
      </c>
      <c r="F35" s="89">
        <f t="shared" si="0"/>
        <v>19971.199999999997</v>
      </c>
      <c r="G35" s="89">
        <f t="shared" si="1"/>
        <v>7143.299999999996</v>
      </c>
      <c r="H35" s="83">
        <f t="shared" si="2"/>
        <v>64.50637140775233</v>
      </c>
      <c r="I35" s="83">
        <f t="shared" si="3"/>
        <v>83.55559852759382</v>
      </c>
      <c r="J35" s="84">
        <f t="shared" si="4"/>
        <v>3.5641279970493858</v>
      </c>
    </row>
    <row r="36" spans="1:10" ht="17.25" customHeight="1">
      <c r="A36" s="63" t="s">
        <v>43</v>
      </c>
      <c r="B36" s="64" t="s">
        <v>44</v>
      </c>
      <c r="C36" s="37">
        <v>97608.3</v>
      </c>
      <c r="D36" s="37">
        <v>71980.3</v>
      </c>
      <c r="E36" s="37">
        <v>58248.7</v>
      </c>
      <c r="F36" s="90">
        <f t="shared" si="0"/>
        <v>39359.600000000006</v>
      </c>
      <c r="G36" s="91">
        <f t="shared" si="1"/>
        <v>13731.600000000006</v>
      </c>
      <c r="H36" s="37">
        <f t="shared" si="2"/>
        <v>59.675970178765525</v>
      </c>
      <c r="I36" s="76">
        <f t="shared" si="3"/>
        <v>80.92311368527221</v>
      </c>
      <c r="J36" s="77">
        <f t="shared" si="4"/>
        <v>5.719830461423374</v>
      </c>
    </row>
    <row r="37" spans="1:10" ht="21" customHeight="1">
      <c r="A37" s="6" t="s">
        <v>45</v>
      </c>
      <c r="B37" s="65" t="s">
        <v>46</v>
      </c>
      <c r="C37" s="38">
        <v>13988.3</v>
      </c>
      <c r="D37" s="38">
        <v>9397.4</v>
      </c>
      <c r="E37" s="38">
        <v>9332</v>
      </c>
      <c r="F37" s="88">
        <f t="shared" si="0"/>
        <v>4656.299999999999</v>
      </c>
      <c r="G37" s="88">
        <f t="shared" si="1"/>
        <v>65.39999999999964</v>
      </c>
      <c r="H37" s="82">
        <f t="shared" si="2"/>
        <v>66.71289577718522</v>
      </c>
      <c r="I37" s="82">
        <f t="shared" si="3"/>
        <v>99.30406282588802</v>
      </c>
      <c r="J37" s="85">
        <f t="shared" si="4"/>
        <v>0.9163716592130458</v>
      </c>
    </row>
    <row r="38" spans="1:10" ht="16.5" customHeight="1">
      <c r="A38" s="6" t="s">
        <v>47</v>
      </c>
      <c r="B38" s="65" t="s">
        <v>48</v>
      </c>
      <c r="C38" s="38">
        <v>34753.1</v>
      </c>
      <c r="D38" s="38">
        <v>28699.3</v>
      </c>
      <c r="E38" s="38">
        <v>19990.5</v>
      </c>
      <c r="F38" s="86">
        <f t="shared" si="0"/>
        <v>14762.599999999999</v>
      </c>
      <c r="G38" s="86">
        <f t="shared" si="1"/>
        <v>8708.8</v>
      </c>
      <c r="H38" s="38">
        <f t="shared" si="2"/>
        <v>57.52148729178117</v>
      </c>
      <c r="I38" s="38">
        <f t="shared" si="3"/>
        <v>69.65500900718833</v>
      </c>
      <c r="J38" s="85">
        <f t="shared" si="4"/>
        <v>1.9630012487675086</v>
      </c>
    </row>
    <row r="39" spans="1:10" ht="12.75">
      <c r="A39" s="6" t="s">
        <v>49</v>
      </c>
      <c r="B39" s="65" t="s">
        <v>50</v>
      </c>
      <c r="C39" s="38">
        <v>48036.4</v>
      </c>
      <c r="D39" s="38">
        <v>33259.5</v>
      </c>
      <c r="E39" s="38">
        <v>28367.4</v>
      </c>
      <c r="F39" s="86">
        <f t="shared" si="0"/>
        <v>19669</v>
      </c>
      <c r="G39" s="86">
        <f t="shared" si="1"/>
        <v>4892.0999999999985</v>
      </c>
      <c r="H39" s="38">
        <f t="shared" si="2"/>
        <v>59.053967408048905</v>
      </c>
      <c r="I39" s="38">
        <f t="shared" si="3"/>
        <v>85.29111983042439</v>
      </c>
      <c r="J39" s="85">
        <f t="shared" si="4"/>
        <v>2.785585234200617</v>
      </c>
    </row>
    <row r="40" spans="1:10" ht="22.5">
      <c r="A40" s="6" t="s">
        <v>51</v>
      </c>
      <c r="B40" s="65" t="s">
        <v>52</v>
      </c>
      <c r="C40" s="38">
        <v>830.5</v>
      </c>
      <c r="D40" s="38">
        <v>624</v>
      </c>
      <c r="E40" s="38">
        <v>558.7</v>
      </c>
      <c r="F40" s="87">
        <f t="shared" si="0"/>
        <v>271.79999999999995</v>
      </c>
      <c r="G40" s="87">
        <f t="shared" si="1"/>
        <v>65.29999999999995</v>
      </c>
      <c r="H40" s="81">
        <f t="shared" si="2"/>
        <v>67.27272727272727</v>
      </c>
      <c r="I40" s="81">
        <f t="shared" si="3"/>
        <v>89.53525641025641</v>
      </c>
      <c r="J40" s="85">
        <f t="shared" si="4"/>
        <v>0.054862499571616874</v>
      </c>
    </row>
    <row r="41" spans="1:10" ht="12.75">
      <c r="A41" s="63" t="s">
        <v>53</v>
      </c>
      <c r="B41" s="64" t="s">
        <v>54</v>
      </c>
      <c r="C41" s="37">
        <v>107695.9</v>
      </c>
      <c r="D41" s="37">
        <v>67602.2</v>
      </c>
      <c r="E41" s="37">
        <v>29169.8</v>
      </c>
      <c r="F41" s="90">
        <f t="shared" si="0"/>
        <v>78526.09999999999</v>
      </c>
      <c r="G41" s="91">
        <f t="shared" si="1"/>
        <v>38432.399999999994</v>
      </c>
      <c r="H41" s="37">
        <f t="shared" si="2"/>
        <v>27.085339367608242</v>
      </c>
      <c r="I41" s="76">
        <f t="shared" si="3"/>
        <v>43.14918745247936</v>
      </c>
      <c r="J41" s="77">
        <f t="shared" si="4"/>
        <v>2.8643782709936456</v>
      </c>
    </row>
    <row r="42" spans="1:10" ht="12.75">
      <c r="A42" s="6" t="s">
        <v>55</v>
      </c>
      <c r="B42" s="65" t="s">
        <v>56</v>
      </c>
      <c r="C42" s="38">
        <v>20204</v>
      </c>
      <c r="D42" s="38">
        <v>15155.1</v>
      </c>
      <c r="E42" s="38">
        <v>11624.5</v>
      </c>
      <c r="F42" s="88">
        <f t="shared" si="0"/>
        <v>8579.5</v>
      </c>
      <c r="G42" s="88">
        <f t="shared" si="1"/>
        <v>3530.6000000000004</v>
      </c>
      <c r="H42" s="82">
        <f t="shared" si="2"/>
        <v>57.53563650762226</v>
      </c>
      <c r="I42" s="82">
        <f t="shared" si="3"/>
        <v>76.70355193961107</v>
      </c>
      <c r="J42" s="85">
        <f t="shared" si="4"/>
        <v>1.1414876074284237</v>
      </c>
    </row>
    <row r="43" spans="1:10" ht="12.75">
      <c r="A43" s="6" t="s">
        <v>57</v>
      </c>
      <c r="B43" s="65" t="s">
        <v>58</v>
      </c>
      <c r="C43" s="38">
        <v>87492</v>
      </c>
      <c r="D43" s="38">
        <v>52447.2</v>
      </c>
      <c r="E43" s="38">
        <v>17545.4</v>
      </c>
      <c r="F43" s="87">
        <f t="shared" si="0"/>
        <v>69946.6</v>
      </c>
      <c r="G43" s="87">
        <f t="shared" si="1"/>
        <v>34901.799999999996</v>
      </c>
      <c r="H43" s="81">
        <f t="shared" si="2"/>
        <v>20.053719197183746</v>
      </c>
      <c r="I43" s="81">
        <f t="shared" si="3"/>
        <v>33.45345414054516</v>
      </c>
      <c r="J43" s="85">
        <f t="shared" si="4"/>
        <v>1.7229004832358095</v>
      </c>
    </row>
    <row r="44" spans="1:10" ht="33.75">
      <c r="A44" s="63" t="s">
        <v>59</v>
      </c>
      <c r="B44" s="64" t="s">
        <v>60</v>
      </c>
      <c r="C44" s="37">
        <v>87.2</v>
      </c>
      <c r="D44" s="37">
        <v>62.4</v>
      </c>
      <c r="E44" s="37">
        <v>62.3</v>
      </c>
      <c r="F44" s="90">
        <f t="shared" si="0"/>
        <v>24.900000000000006</v>
      </c>
      <c r="G44" s="91">
        <f t="shared" si="1"/>
        <v>0.10000000000000142</v>
      </c>
      <c r="H44" s="37">
        <f t="shared" si="2"/>
        <v>71.44495412844036</v>
      </c>
      <c r="I44" s="76">
        <f t="shared" si="3"/>
        <v>99.83974358974359</v>
      </c>
      <c r="J44" s="77">
        <f t="shared" si="4"/>
        <v>0.006117654775929356</v>
      </c>
    </row>
    <row r="45" spans="1:10" ht="22.5">
      <c r="A45" s="6" t="s">
        <v>61</v>
      </c>
      <c r="B45" s="65" t="s">
        <v>62</v>
      </c>
      <c r="C45" s="38">
        <v>87.2</v>
      </c>
      <c r="D45" s="38">
        <v>62.4</v>
      </c>
      <c r="E45" s="38">
        <v>62.3</v>
      </c>
      <c r="F45" s="89">
        <f t="shared" si="0"/>
        <v>24.900000000000006</v>
      </c>
      <c r="G45" s="89">
        <f t="shared" si="1"/>
        <v>0.10000000000000142</v>
      </c>
      <c r="H45" s="83">
        <f t="shared" si="2"/>
        <v>71.44495412844036</v>
      </c>
      <c r="I45" s="83">
        <f t="shared" si="3"/>
        <v>99.83974358974359</v>
      </c>
      <c r="J45" s="84">
        <f t="shared" si="4"/>
        <v>0.006117654775929356</v>
      </c>
    </row>
    <row r="46" spans="1:10" ht="45">
      <c r="A46" s="63" t="s">
        <v>63</v>
      </c>
      <c r="B46" s="64" t="s">
        <v>130</v>
      </c>
      <c r="C46" s="37">
        <v>160206.6</v>
      </c>
      <c r="D46" s="37">
        <v>140877.6</v>
      </c>
      <c r="E46" s="37">
        <v>130368.5</v>
      </c>
      <c r="F46" s="90">
        <f t="shared" si="0"/>
        <v>29838.100000000006</v>
      </c>
      <c r="G46" s="91">
        <f t="shared" si="1"/>
        <v>10509.100000000006</v>
      </c>
      <c r="H46" s="37">
        <f t="shared" si="2"/>
        <v>81.37523672557809</v>
      </c>
      <c r="I46" s="76">
        <f t="shared" si="3"/>
        <v>92.54026190111132</v>
      </c>
      <c r="J46" s="77">
        <f t="shared" si="4"/>
        <v>12.80175724969095</v>
      </c>
    </row>
    <row r="47" spans="1:10" ht="45">
      <c r="A47" s="6" t="s">
        <v>64</v>
      </c>
      <c r="B47" s="65" t="s">
        <v>65</v>
      </c>
      <c r="C47" s="38">
        <v>145232.1</v>
      </c>
      <c r="D47" s="38">
        <v>127904.3</v>
      </c>
      <c r="E47" s="38">
        <v>127904.3</v>
      </c>
      <c r="F47" s="88">
        <f t="shared" si="0"/>
        <v>17327.800000000003</v>
      </c>
      <c r="G47" s="88">
        <f t="shared" si="1"/>
        <v>0</v>
      </c>
      <c r="H47" s="82">
        <f t="shared" si="2"/>
        <v>88.0688911060296</v>
      </c>
      <c r="I47" s="82">
        <f t="shared" si="3"/>
        <v>100</v>
      </c>
      <c r="J47" s="85">
        <f t="shared" si="4"/>
        <v>12.559780927077064</v>
      </c>
    </row>
    <row r="48" spans="1:10" ht="22.5">
      <c r="A48" s="6" t="s">
        <v>128</v>
      </c>
      <c r="B48" s="65" t="s">
        <v>129</v>
      </c>
      <c r="C48" s="38">
        <v>14974.5</v>
      </c>
      <c r="D48" s="38">
        <v>12973.3</v>
      </c>
      <c r="E48" s="38">
        <v>2464.2</v>
      </c>
      <c r="F48" s="86">
        <f t="shared" si="0"/>
        <v>12510.3</v>
      </c>
      <c r="G48" s="86">
        <f t="shared" si="1"/>
        <v>10509.099999999999</v>
      </c>
      <c r="H48" s="38">
        <f t="shared" si="2"/>
        <v>16.455975157768204</v>
      </c>
      <c r="I48" s="38">
        <f t="shared" si="3"/>
        <v>18.994396182929556</v>
      </c>
      <c r="J48" s="85">
        <f t="shared" si="4"/>
        <v>0.2419763226138863</v>
      </c>
    </row>
    <row r="49" spans="1:10" ht="12.75">
      <c r="A49" s="66" t="s">
        <v>0</v>
      </c>
      <c r="B49" s="67"/>
      <c r="C49" s="39">
        <v>1570998.7</v>
      </c>
      <c r="D49" s="39">
        <v>1229694.9</v>
      </c>
      <c r="E49" s="39">
        <v>1018364.1</v>
      </c>
      <c r="F49" s="16">
        <f>C49-E49</f>
        <v>552634.6</v>
      </c>
      <c r="G49" s="92">
        <f>D49-E49</f>
        <v>211330.79999999993</v>
      </c>
      <c r="H49" s="16">
        <f>E49/C49*100</f>
        <v>64.82272073172307</v>
      </c>
      <c r="I49" s="16">
        <f>E49/D49*100</f>
        <v>82.8143712720936</v>
      </c>
      <c r="J49" s="37">
        <f t="shared" si="4"/>
        <v>100</v>
      </c>
    </row>
  </sheetData>
  <sheetProtection/>
  <mergeCells count="10">
    <mergeCell ref="F6:G6"/>
    <mergeCell ref="H6:I6"/>
    <mergeCell ref="F1:J1"/>
    <mergeCell ref="A3:J4"/>
    <mergeCell ref="J6:J7"/>
    <mergeCell ref="C6:C7"/>
    <mergeCell ref="D6:D7"/>
    <mergeCell ref="E6:E7"/>
    <mergeCell ref="B6:B7"/>
    <mergeCell ref="A6:A7"/>
  </mergeCells>
  <printOptions/>
  <pageMargins left="0.7874015748031497" right="0" top="0.5511811023622047" bottom="0.5905511811023623" header="0.15748031496062992" footer="0.15748031496062992"/>
  <pageSetup firstPageNumber="1" useFirstPageNumber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31">
      <selection activeCell="C7" sqref="C7:C39"/>
    </sheetView>
  </sheetViews>
  <sheetFormatPr defaultColWidth="9.140625" defaultRowHeight="12.75" customHeight="1"/>
  <cols>
    <col min="1" max="1" width="6.7109375" style="14" customWidth="1"/>
    <col min="2" max="2" width="27.28125" style="32" customWidth="1"/>
    <col min="3" max="3" width="10.8515625" style="14" customWidth="1"/>
    <col min="4" max="4" width="9.421875" style="14" customWidth="1"/>
    <col min="5" max="5" width="9.28125" style="15" customWidth="1"/>
    <col min="6" max="6" width="10.8515625" style="14" customWidth="1"/>
    <col min="7" max="7" width="10.28125" style="14" customWidth="1"/>
    <col min="8" max="8" width="11.7109375" style="14" customWidth="1"/>
    <col min="9" max="9" width="10.28125" style="14" customWidth="1"/>
    <col min="10" max="10" width="9.00390625" style="14" customWidth="1"/>
    <col min="11" max="16384" width="9.140625" style="14" customWidth="1"/>
  </cols>
  <sheetData>
    <row r="1" spans="2:10" ht="12.75">
      <c r="B1" s="24"/>
      <c r="C1" s="25"/>
      <c r="D1" s="25"/>
      <c r="E1" s="26"/>
      <c r="F1" s="25"/>
      <c r="G1" s="25"/>
      <c r="H1" s="25"/>
      <c r="J1" s="27" t="s">
        <v>72</v>
      </c>
    </row>
    <row r="2" spans="1:10" ht="30.75" customHeight="1">
      <c r="A2" s="25"/>
      <c r="B2" s="24"/>
      <c r="C2" s="25"/>
      <c r="D2" s="25"/>
      <c r="E2" s="33"/>
      <c r="F2" s="25"/>
      <c r="G2" s="25"/>
      <c r="H2" s="25"/>
      <c r="I2" s="25"/>
      <c r="J2" s="25"/>
    </row>
    <row r="3" spans="1:10" ht="54" customHeight="1">
      <c r="A3" s="110" t="s">
        <v>218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3.5">
      <c r="A4" s="25"/>
      <c r="B4" s="24"/>
      <c r="C4" s="25"/>
      <c r="D4" s="25"/>
      <c r="E4" s="26"/>
      <c r="F4" s="25"/>
      <c r="G4" s="25"/>
      <c r="H4" s="25"/>
      <c r="I4" s="25"/>
      <c r="J4" s="28" t="s">
        <v>105</v>
      </c>
    </row>
    <row r="5" spans="1:10" s="29" customFormat="1" ht="17.25" customHeight="1">
      <c r="A5" s="112" t="s">
        <v>73</v>
      </c>
      <c r="B5" s="112" t="s">
        <v>74</v>
      </c>
      <c r="C5" s="106" t="s">
        <v>208</v>
      </c>
      <c r="D5" s="106" t="s">
        <v>215</v>
      </c>
      <c r="E5" s="106" t="s">
        <v>75</v>
      </c>
      <c r="F5" s="101" t="s">
        <v>69</v>
      </c>
      <c r="G5" s="101"/>
      <c r="H5" s="101" t="s">
        <v>70</v>
      </c>
      <c r="I5" s="101"/>
      <c r="J5" s="111" t="s">
        <v>68</v>
      </c>
    </row>
    <row r="6" spans="1:10" ht="46.5" customHeight="1">
      <c r="A6" s="113"/>
      <c r="B6" s="113"/>
      <c r="C6" s="106"/>
      <c r="D6" s="106"/>
      <c r="E6" s="106"/>
      <c r="F6" s="48" t="s">
        <v>66</v>
      </c>
      <c r="G6" s="48" t="s">
        <v>219</v>
      </c>
      <c r="H6" s="48" t="s">
        <v>67</v>
      </c>
      <c r="I6" s="48" t="s">
        <v>217</v>
      </c>
      <c r="J6" s="111"/>
    </row>
    <row r="7" spans="1:10" ht="24" customHeight="1">
      <c r="A7" s="6" t="s">
        <v>151</v>
      </c>
      <c r="B7" s="65" t="s">
        <v>152</v>
      </c>
      <c r="C7" s="38">
        <v>12517.1</v>
      </c>
      <c r="D7" s="38">
        <v>422.1</v>
      </c>
      <c r="E7" s="38">
        <v>0</v>
      </c>
      <c r="F7" s="38">
        <f>C7-E7</f>
        <v>12517.1</v>
      </c>
      <c r="G7" s="38">
        <f>D7-E7</f>
        <v>422.1</v>
      </c>
      <c r="H7" s="47">
        <f>E7/C7*100</f>
        <v>0</v>
      </c>
      <c r="I7" s="47">
        <f>E7/D7*100</f>
        <v>0</v>
      </c>
      <c r="J7" s="47">
        <f>E7/$E$39*100</f>
        <v>0</v>
      </c>
    </row>
    <row r="8" spans="1:10" ht="24" customHeight="1">
      <c r="A8" s="6" t="s">
        <v>76</v>
      </c>
      <c r="B8" s="65" t="s">
        <v>77</v>
      </c>
      <c r="C8" s="38">
        <v>332753.8</v>
      </c>
      <c r="D8" s="38">
        <v>248425.2</v>
      </c>
      <c r="E8" s="38">
        <v>224249.8</v>
      </c>
      <c r="F8" s="38">
        <f aca="true" t="shared" si="0" ref="F8:F39">C8-E8</f>
        <v>108504</v>
      </c>
      <c r="G8" s="38">
        <f aca="true" t="shared" si="1" ref="G8:G39">D8-E8</f>
        <v>24175.400000000023</v>
      </c>
      <c r="H8" s="47">
        <f aca="true" t="shared" si="2" ref="H8:H39">E8/C8*100</f>
        <v>67.39210791882768</v>
      </c>
      <c r="I8" s="47">
        <f aca="true" t="shared" si="3" ref="I8:I39">E8/D8*100</f>
        <v>90.268539584551</v>
      </c>
      <c r="J8" s="47">
        <f aca="true" t="shared" si="4" ref="J8:J39">E8/$E$39*100</f>
        <v>22.020591652828294</v>
      </c>
    </row>
    <row r="9" spans="1:10" ht="24" customHeight="1">
      <c r="A9" s="6" t="s">
        <v>78</v>
      </c>
      <c r="B9" s="65" t="s">
        <v>153</v>
      </c>
      <c r="C9" s="38">
        <v>175.8</v>
      </c>
      <c r="D9" s="38">
        <v>86.9</v>
      </c>
      <c r="E9" s="38">
        <v>14.8</v>
      </c>
      <c r="F9" s="38">
        <f t="shared" si="0"/>
        <v>161</v>
      </c>
      <c r="G9" s="38">
        <f t="shared" si="1"/>
        <v>72.10000000000001</v>
      </c>
      <c r="H9" s="47">
        <f t="shared" si="2"/>
        <v>8.418657565415245</v>
      </c>
      <c r="I9" s="47">
        <f t="shared" si="3"/>
        <v>17.03107019562716</v>
      </c>
      <c r="J9" s="47">
        <f t="shared" si="4"/>
        <v>0.0014533112469302483</v>
      </c>
    </row>
    <row r="10" spans="1:10" ht="24" customHeight="1">
      <c r="A10" s="6" t="s">
        <v>79</v>
      </c>
      <c r="B10" s="65" t="s">
        <v>80</v>
      </c>
      <c r="C10" s="38">
        <v>100718.7</v>
      </c>
      <c r="D10" s="38">
        <v>74486.8</v>
      </c>
      <c r="E10" s="38">
        <v>65695.1</v>
      </c>
      <c r="F10" s="47">
        <f t="shared" si="0"/>
        <v>35023.59999999999</v>
      </c>
      <c r="G10" s="47">
        <f t="shared" si="1"/>
        <v>8791.699999999997</v>
      </c>
      <c r="H10" s="47">
        <f t="shared" si="2"/>
        <v>65.22631844930486</v>
      </c>
      <c r="I10" s="47">
        <f t="shared" si="3"/>
        <v>88.19696912741587</v>
      </c>
      <c r="J10" s="47">
        <f t="shared" si="4"/>
        <v>6.451042412041037</v>
      </c>
    </row>
    <row r="11" spans="1:10" ht="24" customHeight="1">
      <c r="A11" s="6" t="s">
        <v>81</v>
      </c>
      <c r="B11" s="65" t="s">
        <v>82</v>
      </c>
      <c r="C11" s="38">
        <v>3595.6</v>
      </c>
      <c r="D11" s="38">
        <v>2852</v>
      </c>
      <c r="E11" s="38">
        <v>2281.1</v>
      </c>
      <c r="F11" s="47">
        <f t="shared" si="0"/>
        <v>1314.5</v>
      </c>
      <c r="G11" s="47">
        <f t="shared" si="1"/>
        <v>570.9000000000001</v>
      </c>
      <c r="H11" s="47">
        <f t="shared" si="2"/>
        <v>63.44142841250417</v>
      </c>
      <c r="I11" s="47">
        <f t="shared" si="3"/>
        <v>79.98246844319775</v>
      </c>
      <c r="J11" s="47">
        <f t="shared" si="4"/>
        <v>0.22399650576841817</v>
      </c>
    </row>
    <row r="12" spans="1:10" ht="24" customHeight="1">
      <c r="A12" s="6" t="s">
        <v>83</v>
      </c>
      <c r="B12" s="65" t="s">
        <v>84</v>
      </c>
      <c r="C12" s="38">
        <v>2688.3</v>
      </c>
      <c r="D12" s="38">
        <v>2177.8</v>
      </c>
      <c r="E12" s="38">
        <v>858.2</v>
      </c>
      <c r="F12" s="47">
        <f t="shared" si="0"/>
        <v>1830.1000000000001</v>
      </c>
      <c r="G12" s="47">
        <f t="shared" si="1"/>
        <v>1319.6000000000001</v>
      </c>
      <c r="H12" s="47">
        <f t="shared" si="2"/>
        <v>31.923520440427033</v>
      </c>
      <c r="I12" s="47">
        <f t="shared" si="3"/>
        <v>39.40674074754339</v>
      </c>
      <c r="J12" s="47">
        <f t="shared" si="4"/>
        <v>0.08427241298077967</v>
      </c>
    </row>
    <row r="13" spans="1:10" ht="24" customHeight="1">
      <c r="A13" s="6" t="s">
        <v>85</v>
      </c>
      <c r="B13" s="65" t="s">
        <v>86</v>
      </c>
      <c r="C13" s="38">
        <v>55757.3</v>
      </c>
      <c r="D13" s="38">
        <v>33523.2</v>
      </c>
      <c r="E13" s="38">
        <v>25785.7</v>
      </c>
      <c r="F13" s="47">
        <f t="shared" si="0"/>
        <v>29971.600000000002</v>
      </c>
      <c r="G13" s="47">
        <f t="shared" si="1"/>
        <v>7737.499999999996</v>
      </c>
      <c r="H13" s="47">
        <f t="shared" si="2"/>
        <v>46.246321109522874</v>
      </c>
      <c r="I13" s="47">
        <f t="shared" si="3"/>
        <v>76.91896954944636</v>
      </c>
      <c r="J13" s="47">
        <f t="shared" si="4"/>
        <v>2.5320707986465747</v>
      </c>
    </row>
    <row r="14" spans="1:10" ht="42" customHeight="1">
      <c r="A14" s="6" t="s">
        <v>131</v>
      </c>
      <c r="B14" s="65" t="s">
        <v>154</v>
      </c>
      <c r="C14" s="38">
        <v>656.3</v>
      </c>
      <c r="D14" s="38">
        <v>146</v>
      </c>
      <c r="E14" s="38">
        <v>146</v>
      </c>
      <c r="F14" s="47">
        <f t="shared" si="0"/>
        <v>510.29999999999995</v>
      </c>
      <c r="G14" s="47">
        <f t="shared" si="1"/>
        <v>0</v>
      </c>
      <c r="H14" s="47">
        <f t="shared" si="2"/>
        <v>22.24592412006704</v>
      </c>
      <c r="I14" s="47">
        <f t="shared" si="3"/>
        <v>100</v>
      </c>
      <c r="J14" s="47">
        <f t="shared" si="4"/>
        <v>0.014336719057555153</v>
      </c>
    </row>
    <row r="15" spans="1:10" ht="24" customHeight="1">
      <c r="A15" s="6" t="s">
        <v>87</v>
      </c>
      <c r="B15" s="65" t="s">
        <v>88</v>
      </c>
      <c r="C15" s="38">
        <v>81162.4</v>
      </c>
      <c r="D15" s="38">
        <v>77559.3</v>
      </c>
      <c r="E15" s="38">
        <v>37632.6</v>
      </c>
      <c r="F15" s="47">
        <f t="shared" si="0"/>
        <v>43529.799999999996</v>
      </c>
      <c r="G15" s="47">
        <f t="shared" si="1"/>
        <v>39926.700000000004</v>
      </c>
      <c r="H15" s="47">
        <f t="shared" si="2"/>
        <v>46.36703695307187</v>
      </c>
      <c r="I15" s="47">
        <f t="shared" si="3"/>
        <v>48.52106710607238</v>
      </c>
      <c r="J15" s="47">
        <f t="shared" si="4"/>
        <v>3.6953973534613014</v>
      </c>
    </row>
    <row r="16" spans="1:10" ht="24" customHeight="1">
      <c r="A16" s="6" t="s">
        <v>89</v>
      </c>
      <c r="B16" s="65" t="s">
        <v>90</v>
      </c>
      <c r="C16" s="38">
        <v>59861.9</v>
      </c>
      <c r="D16" s="38">
        <v>39864.9</v>
      </c>
      <c r="E16" s="38">
        <v>25242.1</v>
      </c>
      <c r="F16" s="47">
        <f t="shared" si="0"/>
        <v>34619.8</v>
      </c>
      <c r="G16" s="47">
        <f t="shared" si="1"/>
        <v>14622.800000000003</v>
      </c>
      <c r="H16" s="47">
        <f t="shared" si="2"/>
        <v>42.16722155494563</v>
      </c>
      <c r="I16" s="47">
        <f t="shared" si="3"/>
        <v>63.31911029502143</v>
      </c>
      <c r="J16" s="47">
        <f t="shared" si="4"/>
        <v>2.47869106933365</v>
      </c>
    </row>
    <row r="17" spans="1:10" ht="19.5" customHeight="1">
      <c r="A17" s="6" t="s">
        <v>155</v>
      </c>
      <c r="B17" s="65" t="s">
        <v>156</v>
      </c>
      <c r="C17" s="38">
        <v>154.4</v>
      </c>
      <c r="D17" s="38">
        <v>117.5</v>
      </c>
      <c r="E17" s="38">
        <v>74.6</v>
      </c>
      <c r="F17" s="47">
        <f t="shared" si="0"/>
        <v>79.80000000000001</v>
      </c>
      <c r="G17" s="47">
        <f t="shared" si="1"/>
        <v>42.900000000000006</v>
      </c>
      <c r="H17" s="47">
        <f t="shared" si="2"/>
        <v>48.3160621761658</v>
      </c>
      <c r="I17" s="47">
        <f t="shared" si="3"/>
        <v>63.48936170212765</v>
      </c>
      <c r="J17" s="47">
        <f t="shared" si="4"/>
        <v>0.0073254742581754404</v>
      </c>
    </row>
    <row r="18" spans="1:10" ht="24.75" customHeight="1">
      <c r="A18" s="6" t="s">
        <v>91</v>
      </c>
      <c r="B18" s="65" t="s">
        <v>92</v>
      </c>
      <c r="C18" s="38">
        <v>87.2</v>
      </c>
      <c r="D18" s="38">
        <v>62.4</v>
      </c>
      <c r="E18" s="38">
        <v>62.3</v>
      </c>
      <c r="F18" s="47">
        <f t="shared" si="0"/>
        <v>24.900000000000006</v>
      </c>
      <c r="G18" s="47">
        <f t="shared" si="1"/>
        <v>0.10000000000000142</v>
      </c>
      <c r="H18" s="47">
        <f t="shared" si="2"/>
        <v>71.44495412844036</v>
      </c>
      <c r="I18" s="47">
        <f t="shared" si="3"/>
        <v>99.83974358974359</v>
      </c>
      <c r="J18" s="47">
        <f t="shared" si="4"/>
        <v>0.006117654775929356</v>
      </c>
    </row>
    <row r="19" spans="1:10" ht="40.5" customHeight="1">
      <c r="A19" s="6" t="s">
        <v>93</v>
      </c>
      <c r="B19" s="65" t="s">
        <v>157</v>
      </c>
      <c r="C19" s="38">
        <v>447867.4</v>
      </c>
      <c r="D19" s="38">
        <v>377397.6</v>
      </c>
      <c r="E19" s="38">
        <v>346766.5</v>
      </c>
      <c r="F19" s="47">
        <f t="shared" si="0"/>
        <v>101100.90000000002</v>
      </c>
      <c r="G19" s="47">
        <f t="shared" si="1"/>
        <v>30631.099999999977</v>
      </c>
      <c r="H19" s="47">
        <f t="shared" si="2"/>
        <v>77.42615336592928</v>
      </c>
      <c r="I19" s="47">
        <f t="shared" si="3"/>
        <v>91.88359968372879</v>
      </c>
      <c r="J19" s="47">
        <f t="shared" si="4"/>
        <v>34.0513280073404</v>
      </c>
    </row>
    <row r="20" spans="1:10" ht="47.25" customHeight="1">
      <c r="A20" s="6" t="s">
        <v>158</v>
      </c>
      <c r="B20" s="65" t="s">
        <v>159</v>
      </c>
      <c r="C20" s="38">
        <v>9091.8</v>
      </c>
      <c r="D20" s="38">
        <v>6172.9</v>
      </c>
      <c r="E20" s="38">
        <v>2976.9</v>
      </c>
      <c r="F20" s="47">
        <f t="shared" si="0"/>
        <v>6114.9</v>
      </c>
      <c r="G20" s="47">
        <f t="shared" si="1"/>
        <v>3195.9999999999995</v>
      </c>
      <c r="H20" s="47">
        <f t="shared" si="2"/>
        <v>32.74269121626081</v>
      </c>
      <c r="I20" s="47">
        <f t="shared" si="3"/>
        <v>48.22530739198756</v>
      </c>
      <c r="J20" s="47">
        <f t="shared" si="4"/>
        <v>0.2923217737153146</v>
      </c>
    </row>
    <row r="21" spans="1:10" ht="42" customHeight="1">
      <c r="A21" s="6" t="s">
        <v>94</v>
      </c>
      <c r="B21" s="65" t="s">
        <v>95</v>
      </c>
      <c r="C21" s="38">
        <v>162206.6</v>
      </c>
      <c r="D21" s="38">
        <v>142877.6</v>
      </c>
      <c r="E21" s="38">
        <v>132368.5</v>
      </c>
      <c r="F21" s="47">
        <f t="shared" si="0"/>
        <v>29838.100000000006</v>
      </c>
      <c r="G21" s="47">
        <f t="shared" si="1"/>
        <v>10509.100000000006</v>
      </c>
      <c r="H21" s="47">
        <f t="shared" si="2"/>
        <v>81.60487920960058</v>
      </c>
      <c r="I21" s="47">
        <f t="shared" si="3"/>
        <v>92.6446832813541</v>
      </c>
      <c r="J21" s="47">
        <f t="shared" si="4"/>
        <v>12.998150661438283</v>
      </c>
    </row>
    <row r="22" spans="1:10" ht="32.25" customHeight="1">
      <c r="A22" s="6" t="s">
        <v>96</v>
      </c>
      <c r="B22" s="65" t="s">
        <v>160</v>
      </c>
      <c r="C22" s="38">
        <v>30156.6</v>
      </c>
      <c r="D22" s="38">
        <v>23959.3</v>
      </c>
      <c r="E22" s="38">
        <v>19388.2</v>
      </c>
      <c r="F22" s="47">
        <f t="shared" si="0"/>
        <v>10768.399999999998</v>
      </c>
      <c r="G22" s="47">
        <f t="shared" si="1"/>
        <v>4571.0999999999985</v>
      </c>
      <c r="H22" s="47">
        <f t="shared" si="2"/>
        <v>64.2917305001227</v>
      </c>
      <c r="I22" s="47">
        <f t="shared" si="3"/>
        <v>80.92139586715807</v>
      </c>
      <c r="J22" s="47">
        <f t="shared" si="4"/>
        <v>1.9038573728198</v>
      </c>
    </row>
    <row r="23" spans="1:10" ht="24" customHeight="1">
      <c r="A23" s="6" t="s">
        <v>97</v>
      </c>
      <c r="B23" s="65" t="s">
        <v>161</v>
      </c>
      <c r="C23" s="38">
        <v>2829.6</v>
      </c>
      <c r="D23" s="38">
        <v>1704</v>
      </c>
      <c r="E23" s="38">
        <v>1182.2</v>
      </c>
      <c r="F23" s="47">
        <f t="shared" si="0"/>
        <v>1647.3999999999999</v>
      </c>
      <c r="G23" s="47">
        <f t="shared" si="1"/>
        <v>521.8</v>
      </c>
      <c r="H23" s="47">
        <f t="shared" si="2"/>
        <v>41.77975685609274</v>
      </c>
      <c r="I23" s="47">
        <f t="shared" si="3"/>
        <v>69.37793427230046</v>
      </c>
      <c r="J23" s="47">
        <f t="shared" si="4"/>
        <v>0.11608814568384727</v>
      </c>
    </row>
    <row r="24" spans="1:10" ht="42" customHeight="1">
      <c r="A24" s="6" t="s">
        <v>162</v>
      </c>
      <c r="B24" s="65" t="s">
        <v>163</v>
      </c>
      <c r="C24" s="38">
        <v>13988.3</v>
      </c>
      <c r="D24" s="38">
        <v>9397.4</v>
      </c>
      <c r="E24" s="38">
        <v>9332</v>
      </c>
      <c r="F24" s="47">
        <f t="shared" si="0"/>
        <v>4656.299999999999</v>
      </c>
      <c r="G24" s="47">
        <f t="shared" si="1"/>
        <v>65.39999999999964</v>
      </c>
      <c r="H24" s="47">
        <f t="shared" si="2"/>
        <v>66.71289577718522</v>
      </c>
      <c r="I24" s="47">
        <f t="shared" si="3"/>
        <v>99.30406282588802</v>
      </c>
      <c r="J24" s="47">
        <f t="shared" si="4"/>
        <v>0.9163716592130458</v>
      </c>
    </row>
    <row r="25" spans="1:10" ht="30" customHeight="1">
      <c r="A25" s="6" t="s">
        <v>164</v>
      </c>
      <c r="B25" s="65" t="s">
        <v>165</v>
      </c>
      <c r="C25" s="38">
        <v>1518.6</v>
      </c>
      <c r="D25" s="38">
        <v>1383.4</v>
      </c>
      <c r="E25" s="38">
        <v>1067.4</v>
      </c>
      <c r="F25" s="47">
        <f t="shared" si="0"/>
        <v>451.1999999999998</v>
      </c>
      <c r="G25" s="47">
        <f t="shared" si="1"/>
        <v>316</v>
      </c>
      <c r="H25" s="47">
        <f t="shared" si="2"/>
        <v>70.28842354800476</v>
      </c>
      <c r="I25" s="47">
        <f t="shared" si="3"/>
        <v>77.15772733844152</v>
      </c>
      <c r="J25" s="47">
        <f t="shared" si="4"/>
        <v>0.10481516384955047</v>
      </c>
    </row>
    <row r="26" spans="1:10" ht="54" customHeight="1">
      <c r="A26" s="6" t="s">
        <v>209</v>
      </c>
      <c r="B26" s="65" t="s">
        <v>210</v>
      </c>
      <c r="C26" s="38">
        <v>122864.1</v>
      </c>
      <c r="D26" s="38">
        <v>102945.8</v>
      </c>
      <c r="E26" s="38">
        <v>62848.7</v>
      </c>
      <c r="F26" s="47">
        <f t="shared" si="0"/>
        <v>60015.40000000001</v>
      </c>
      <c r="G26" s="47">
        <f t="shared" si="1"/>
        <v>40097.100000000006</v>
      </c>
      <c r="H26" s="47">
        <f t="shared" si="2"/>
        <v>51.15302191608452</v>
      </c>
      <c r="I26" s="47">
        <f t="shared" si="3"/>
        <v>61.050280827386835</v>
      </c>
      <c r="J26" s="47">
        <f t="shared" si="4"/>
        <v>6.171535308442236</v>
      </c>
    </row>
    <row r="27" spans="1:10" ht="24.75" customHeight="1">
      <c r="A27" s="6" t="s">
        <v>143</v>
      </c>
      <c r="B27" s="65" t="s">
        <v>144</v>
      </c>
      <c r="C27" s="38">
        <v>6294.1</v>
      </c>
      <c r="D27" s="38">
        <v>4802.9</v>
      </c>
      <c r="E27" s="38">
        <v>4253.7</v>
      </c>
      <c r="F27" s="47">
        <f t="shared" si="0"/>
        <v>2040.4000000000005</v>
      </c>
      <c r="G27" s="47">
        <f t="shared" si="1"/>
        <v>549.1999999999998</v>
      </c>
      <c r="H27" s="47">
        <f t="shared" si="2"/>
        <v>67.58233901590378</v>
      </c>
      <c r="I27" s="47">
        <f t="shared" si="3"/>
        <v>88.56524183305919</v>
      </c>
      <c r="J27" s="47">
        <f t="shared" si="4"/>
        <v>0.4176993277748106</v>
      </c>
    </row>
    <row r="28" spans="1:10" ht="18" customHeight="1">
      <c r="A28" s="6" t="s">
        <v>145</v>
      </c>
      <c r="B28" s="65" t="s">
        <v>146</v>
      </c>
      <c r="C28" s="38">
        <v>40.1</v>
      </c>
      <c r="D28" s="38">
        <v>40.1</v>
      </c>
      <c r="E28" s="38">
        <v>40.1</v>
      </c>
      <c r="F28" s="47">
        <f t="shared" si="0"/>
        <v>0</v>
      </c>
      <c r="G28" s="47">
        <f t="shared" si="1"/>
        <v>0</v>
      </c>
      <c r="H28" s="47">
        <f t="shared" si="2"/>
        <v>100</v>
      </c>
      <c r="I28" s="47">
        <f t="shared" si="3"/>
        <v>100</v>
      </c>
      <c r="J28" s="47">
        <f t="shared" si="4"/>
        <v>0.003937687905533983</v>
      </c>
    </row>
    <row r="29" spans="1:10" ht="25.5" customHeight="1">
      <c r="A29" s="6" t="s">
        <v>147</v>
      </c>
      <c r="B29" s="65" t="s">
        <v>166</v>
      </c>
      <c r="C29" s="38">
        <v>783.5</v>
      </c>
      <c r="D29" s="38">
        <v>600.5</v>
      </c>
      <c r="E29" s="38">
        <v>209.2</v>
      </c>
      <c r="F29" s="47">
        <f t="shared" si="0"/>
        <v>574.3</v>
      </c>
      <c r="G29" s="47">
        <f t="shared" si="1"/>
        <v>391.3</v>
      </c>
      <c r="H29" s="47">
        <f t="shared" si="2"/>
        <v>26.700701978302487</v>
      </c>
      <c r="I29" s="47">
        <f t="shared" si="3"/>
        <v>34.83763530391341</v>
      </c>
      <c r="J29" s="47">
        <f t="shared" si="4"/>
        <v>0.020542750868770804</v>
      </c>
    </row>
    <row r="30" spans="1:10" ht="24.75" customHeight="1">
      <c r="A30" s="6" t="s">
        <v>167</v>
      </c>
      <c r="B30" s="65" t="s">
        <v>168</v>
      </c>
      <c r="C30" s="38">
        <v>250</v>
      </c>
      <c r="D30" s="38">
        <v>250</v>
      </c>
      <c r="E30" s="38">
        <v>250</v>
      </c>
      <c r="F30" s="47">
        <f t="shared" si="0"/>
        <v>0</v>
      </c>
      <c r="G30" s="47">
        <f t="shared" si="1"/>
        <v>0</v>
      </c>
      <c r="H30" s="47">
        <f t="shared" si="2"/>
        <v>100</v>
      </c>
      <c r="I30" s="47">
        <f t="shared" si="3"/>
        <v>100</v>
      </c>
      <c r="J30" s="47">
        <f t="shared" si="4"/>
        <v>0.024549176468416357</v>
      </c>
    </row>
    <row r="31" spans="1:10" ht="24.75" customHeight="1">
      <c r="A31" s="6" t="s">
        <v>98</v>
      </c>
      <c r="B31" s="65" t="s">
        <v>99</v>
      </c>
      <c r="C31" s="38">
        <v>69829.5</v>
      </c>
      <c r="D31" s="38">
        <v>36233.5</v>
      </c>
      <c r="E31" s="38">
        <v>28220.4</v>
      </c>
      <c r="F31" s="47">
        <f t="shared" si="0"/>
        <v>41609.1</v>
      </c>
      <c r="G31" s="47">
        <f t="shared" si="1"/>
        <v>8013.0999999999985</v>
      </c>
      <c r="H31" s="47">
        <f t="shared" si="2"/>
        <v>40.413292376431166</v>
      </c>
      <c r="I31" s="47">
        <f t="shared" si="3"/>
        <v>77.88483033656699</v>
      </c>
      <c r="J31" s="47">
        <f t="shared" si="4"/>
        <v>2.7711503184371877</v>
      </c>
    </row>
    <row r="32" spans="1:10" ht="20.25" customHeight="1">
      <c r="A32" s="6" t="s">
        <v>169</v>
      </c>
      <c r="B32" s="65" t="s">
        <v>170</v>
      </c>
      <c r="C32" s="38">
        <v>338.3</v>
      </c>
      <c r="D32" s="38">
        <v>327.7</v>
      </c>
      <c r="E32" s="38">
        <v>250.6</v>
      </c>
      <c r="F32" s="47">
        <f t="shared" si="0"/>
        <v>87.70000000000002</v>
      </c>
      <c r="G32" s="47">
        <f t="shared" si="1"/>
        <v>77.1</v>
      </c>
      <c r="H32" s="47">
        <f t="shared" si="2"/>
        <v>74.07626367129765</v>
      </c>
      <c r="I32" s="47">
        <f t="shared" si="3"/>
        <v>76.47238327738786</v>
      </c>
      <c r="J32" s="47">
        <f t="shared" si="4"/>
        <v>0.024608094491940555</v>
      </c>
    </row>
    <row r="33" spans="1:10" ht="29.25" customHeight="1">
      <c r="A33" s="6" t="s">
        <v>171</v>
      </c>
      <c r="B33" s="65" t="s">
        <v>172</v>
      </c>
      <c r="C33" s="38">
        <v>33768.1</v>
      </c>
      <c r="D33" s="38">
        <v>26852.6</v>
      </c>
      <c r="E33" s="38">
        <v>16810.8</v>
      </c>
      <c r="F33" s="47">
        <f t="shared" si="0"/>
        <v>16957.3</v>
      </c>
      <c r="G33" s="47">
        <f t="shared" si="1"/>
        <v>10041.8</v>
      </c>
      <c r="H33" s="47">
        <f t="shared" si="2"/>
        <v>49.783079296732716</v>
      </c>
      <c r="I33" s="47">
        <f t="shared" si="3"/>
        <v>62.60399365424577</v>
      </c>
      <c r="J33" s="47">
        <f t="shared" si="4"/>
        <v>1.6507651831010148</v>
      </c>
    </row>
    <row r="34" spans="1:10" ht="25.5" customHeight="1">
      <c r="A34" s="6" t="s">
        <v>173</v>
      </c>
      <c r="B34" s="65" t="s">
        <v>174</v>
      </c>
      <c r="C34" s="38">
        <v>3852</v>
      </c>
      <c r="D34" s="38">
        <v>2707.9</v>
      </c>
      <c r="E34" s="38">
        <v>1519.5</v>
      </c>
      <c r="F34" s="47">
        <f t="shared" si="0"/>
        <v>2332.5</v>
      </c>
      <c r="G34" s="47">
        <f t="shared" si="1"/>
        <v>1188.4</v>
      </c>
      <c r="H34" s="47">
        <f t="shared" si="2"/>
        <v>39.44704049844236</v>
      </c>
      <c r="I34" s="47">
        <f t="shared" si="3"/>
        <v>56.11359355958492</v>
      </c>
      <c r="J34" s="47">
        <f t="shared" si="4"/>
        <v>0.1492098945750346</v>
      </c>
    </row>
    <row r="35" spans="1:10" ht="27.75" customHeight="1">
      <c r="A35" s="6" t="s">
        <v>175</v>
      </c>
      <c r="B35" s="65" t="s">
        <v>176</v>
      </c>
      <c r="C35" s="38">
        <v>582.1</v>
      </c>
      <c r="D35" s="38">
        <v>559.7</v>
      </c>
      <c r="E35" s="38">
        <v>281.3</v>
      </c>
      <c r="F35" s="47">
        <f t="shared" si="0"/>
        <v>300.8</v>
      </c>
      <c r="G35" s="47">
        <f t="shared" si="1"/>
        <v>278.40000000000003</v>
      </c>
      <c r="H35" s="47">
        <f t="shared" si="2"/>
        <v>48.32503006356296</v>
      </c>
      <c r="I35" s="47">
        <f t="shared" si="3"/>
        <v>50.259067357512954</v>
      </c>
      <c r="J35" s="47">
        <f t="shared" si="4"/>
        <v>0.027622733362262085</v>
      </c>
    </row>
    <row r="36" spans="1:10" ht="24.75" customHeight="1">
      <c r="A36" s="6" t="s">
        <v>177</v>
      </c>
      <c r="B36" s="65" t="s">
        <v>178</v>
      </c>
      <c r="C36" s="38">
        <v>1375.4</v>
      </c>
      <c r="D36" s="38">
        <v>1375.4</v>
      </c>
      <c r="E36" s="38">
        <v>1098.6</v>
      </c>
      <c r="F36" s="47">
        <f t="shared" si="0"/>
        <v>276.8000000000002</v>
      </c>
      <c r="G36" s="47">
        <f t="shared" si="1"/>
        <v>276.8000000000002</v>
      </c>
      <c r="H36" s="47">
        <f t="shared" si="2"/>
        <v>79.8749454704086</v>
      </c>
      <c r="I36" s="47">
        <f t="shared" si="3"/>
        <v>79.8749454704086</v>
      </c>
      <c r="J36" s="47">
        <f t="shared" si="4"/>
        <v>0.10787890107280883</v>
      </c>
    </row>
    <row r="37" spans="1:10" ht="26.25" customHeight="1">
      <c r="A37" s="6" t="s">
        <v>179</v>
      </c>
      <c r="B37" s="65" t="s">
        <v>180</v>
      </c>
      <c r="C37" s="38">
        <v>10096.3</v>
      </c>
      <c r="D37" s="38">
        <v>7707.4</v>
      </c>
      <c r="E37" s="38">
        <v>5675</v>
      </c>
      <c r="F37" s="47">
        <f t="shared" si="0"/>
        <v>4421.299999999999</v>
      </c>
      <c r="G37" s="47">
        <f t="shared" si="1"/>
        <v>2032.3999999999996</v>
      </c>
      <c r="H37" s="47">
        <f t="shared" si="2"/>
        <v>56.20871012152967</v>
      </c>
      <c r="I37" s="47">
        <f t="shared" si="3"/>
        <v>73.63053688662843</v>
      </c>
      <c r="J37" s="47">
        <f t="shared" si="4"/>
        <v>0.5572663058330513</v>
      </c>
    </row>
    <row r="38" spans="1:10" ht="28.5" customHeight="1">
      <c r="A38" s="6" t="s">
        <v>181</v>
      </c>
      <c r="B38" s="65" t="s">
        <v>182</v>
      </c>
      <c r="C38" s="38">
        <v>3137.4</v>
      </c>
      <c r="D38" s="38">
        <v>2674.9</v>
      </c>
      <c r="E38" s="38">
        <v>1782</v>
      </c>
      <c r="F38" s="47">
        <f t="shared" si="0"/>
        <v>1355.4</v>
      </c>
      <c r="G38" s="47">
        <f t="shared" si="1"/>
        <v>892.9000000000001</v>
      </c>
      <c r="H38" s="47">
        <f t="shared" si="2"/>
        <v>56.79862306368331</v>
      </c>
      <c r="I38" s="47">
        <f t="shared" si="3"/>
        <v>66.61931287150922</v>
      </c>
      <c r="J38" s="47">
        <f t="shared" si="4"/>
        <v>0.17498652986687177</v>
      </c>
    </row>
    <row r="39" spans="1:10" ht="21" customHeight="1">
      <c r="A39" s="66" t="s">
        <v>0</v>
      </c>
      <c r="B39" s="67"/>
      <c r="C39" s="39">
        <v>1570998.7</v>
      </c>
      <c r="D39" s="39">
        <v>1229694.9</v>
      </c>
      <c r="E39" s="39">
        <v>1018364.1</v>
      </c>
      <c r="F39" s="93">
        <f t="shared" si="0"/>
        <v>552634.6</v>
      </c>
      <c r="G39" s="94">
        <f t="shared" si="1"/>
        <v>211330.79999999993</v>
      </c>
      <c r="H39" s="39">
        <f t="shared" si="2"/>
        <v>64.82272073172307</v>
      </c>
      <c r="I39" s="39">
        <f t="shared" si="3"/>
        <v>82.8143712720936</v>
      </c>
      <c r="J39" s="39">
        <f t="shared" si="4"/>
        <v>100</v>
      </c>
    </row>
    <row r="40" spans="3:10" ht="12.75" customHeight="1">
      <c r="C40" s="95"/>
      <c r="D40" s="95"/>
      <c r="E40" s="96"/>
      <c r="F40" s="95"/>
      <c r="G40" s="95"/>
      <c r="H40" s="95"/>
      <c r="I40" s="95"/>
      <c r="J40" s="95"/>
    </row>
    <row r="41" spans="7:9" ht="12.75" customHeight="1">
      <c r="G41" s="70"/>
      <c r="I41" s="70"/>
    </row>
  </sheetData>
  <sheetProtection/>
  <mergeCells count="9">
    <mergeCell ref="A3:J3"/>
    <mergeCell ref="F5:G5"/>
    <mergeCell ref="H5:I5"/>
    <mergeCell ref="C5:C6"/>
    <mergeCell ref="D5:D6"/>
    <mergeCell ref="E5:E6"/>
    <mergeCell ref="J5:J6"/>
    <mergeCell ref="B5:B6"/>
    <mergeCell ref="A5:A6"/>
  </mergeCells>
  <printOptions/>
  <pageMargins left="0.984251968503937" right="0.1968503937007874" top="0.3937007874015748" bottom="0.1968503937007874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B6" sqref="B6:B29"/>
    </sheetView>
  </sheetViews>
  <sheetFormatPr defaultColWidth="9.140625" defaultRowHeight="12.75" customHeight="1"/>
  <cols>
    <col min="1" max="1" width="24.140625" style="14" customWidth="1"/>
    <col min="2" max="2" width="11.57421875" style="35" customWidth="1"/>
    <col min="3" max="3" width="9.00390625" style="35" customWidth="1"/>
    <col min="4" max="4" width="9.8515625" style="36" customWidth="1"/>
    <col min="5" max="5" width="10.8515625" style="35" customWidth="1"/>
    <col min="6" max="6" width="10.28125" style="14" customWidth="1"/>
    <col min="7" max="7" width="11.28125" style="14" customWidth="1"/>
    <col min="8" max="8" width="10.28125" style="14" customWidth="1"/>
    <col min="9" max="9" width="9.00390625" style="14" customWidth="1"/>
    <col min="10" max="16384" width="9.140625" style="14" customWidth="1"/>
  </cols>
  <sheetData>
    <row r="1" spans="1:9" ht="12.75">
      <c r="A1" s="15"/>
      <c r="B1" s="33"/>
      <c r="C1" s="33"/>
      <c r="D1" s="33"/>
      <c r="E1" s="33"/>
      <c r="F1" s="26"/>
      <c r="G1" s="26"/>
      <c r="H1" s="26"/>
      <c r="I1" s="34" t="s">
        <v>100</v>
      </c>
    </row>
    <row r="2" spans="1:9" ht="52.5" customHeight="1">
      <c r="A2" s="110" t="s">
        <v>220</v>
      </c>
      <c r="B2" s="110"/>
      <c r="C2" s="110"/>
      <c r="D2" s="110"/>
      <c r="E2" s="110"/>
      <c r="F2" s="110"/>
      <c r="G2" s="110"/>
      <c r="H2" s="110"/>
      <c r="I2" s="110"/>
    </row>
    <row r="3" spans="1:9" ht="12.75">
      <c r="A3" s="15"/>
      <c r="B3" s="33"/>
      <c r="C3" s="33"/>
      <c r="D3" s="33"/>
      <c r="E3" s="33"/>
      <c r="F3" s="26"/>
      <c r="G3" s="26"/>
      <c r="H3" s="26"/>
      <c r="I3" s="34" t="s">
        <v>105</v>
      </c>
    </row>
    <row r="4" spans="1:9" ht="21" customHeight="1">
      <c r="A4" s="114" t="s">
        <v>106</v>
      </c>
      <c r="B4" s="106" t="s">
        <v>208</v>
      </c>
      <c r="C4" s="106" t="s">
        <v>221</v>
      </c>
      <c r="D4" s="106" t="s">
        <v>75</v>
      </c>
      <c r="E4" s="101" t="s">
        <v>69</v>
      </c>
      <c r="F4" s="101"/>
      <c r="G4" s="101" t="s">
        <v>70</v>
      </c>
      <c r="H4" s="101"/>
      <c r="I4" s="111" t="s">
        <v>68</v>
      </c>
    </row>
    <row r="5" spans="1:9" ht="41.25" customHeight="1">
      <c r="A5" s="114"/>
      <c r="B5" s="106"/>
      <c r="C5" s="106"/>
      <c r="D5" s="106"/>
      <c r="E5" s="48" t="s">
        <v>66</v>
      </c>
      <c r="F5" s="48" t="s">
        <v>216</v>
      </c>
      <c r="G5" s="48" t="s">
        <v>67</v>
      </c>
      <c r="H5" s="48" t="s">
        <v>217</v>
      </c>
      <c r="I5" s="111"/>
    </row>
    <row r="6" spans="1:9" ht="18" customHeight="1">
      <c r="A6" s="65" t="s">
        <v>102</v>
      </c>
      <c r="B6" s="38">
        <v>179317.2</v>
      </c>
      <c r="C6" s="38">
        <v>156377.5</v>
      </c>
      <c r="D6" s="38">
        <v>145411.3</v>
      </c>
      <c r="E6" s="47">
        <f>B6-D6</f>
        <v>33905.90000000002</v>
      </c>
      <c r="F6" s="47">
        <f>C6-D6</f>
        <v>10966.200000000012</v>
      </c>
      <c r="G6" s="47">
        <f>D6/B6*100</f>
        <v>81.09166326487363</v>
      </c>
      <c r="H6" s="47">
        <f>D6/C6*100</f>
        <v>92.98735431887579</v>
      </c>
      <c r="I6" s="47">
        <f>D6/$D$29*100</f>
        <v>14.278910656807323</v>
      </c>
    </row>
    <row r="7" spans="1:9" ht="23.25" customHeight="1">
      <c r="A7" s="65" t="s">
        <v>101</v>
      </c>
      <c r="B7" s="38">
        <v>162717.4</v>
      </c>
      <c r="C7" s="38">
        <v>80194.2</v>
      </c>
      <c r="D7" s="38">
        <v>71855.8</v>
      </c>
      <c r="E7" s="30">
        <f aca="true" t="shared" si="0" ref="E7:E29">B7-D7</f>
        <v>90861.59999999999</v>
      </c>
      <c r="F7" s="30">
        <f aca="true" t="shared" si="1" ref="F7:F29">C7-D7</f>
        <v>8338.399999999994</v>
      </c>
      <c r="G7" s="30">
        <f aca="true" t="shared" si="2" ref="G7:G29">D7/B7*100</f>
        <v>44.15987472759521</v>
      </c>
      <c r="H7" s="30">
        <f aca="true" t="shared" si="3" ref="H7:H29">D7/C7*100</f>
        <v>89.60224056103809</v>
      </c>
      <c r="I7" s="47">
        <f aca="true" t="shared" si="4" ref="I7:I29">D7/$D$29*100</f>
        <v>7.056002857916928</v>
      </c>
    </row>
    <row r="8" spans="1:9" ht="21.75" customHeight="1">
      <c r="A8" s="65" t="s">
        <v>183</v>
      </c>
      <c r="B8" s="38">
        <v>40900.2</v>
      </c>
      <c r="C8" s="38">
        <v>33112.1</v>
      </c>
      <c r="D8" s="38">
        <v>27178</v>
      </c>
      <c r="E8" s="30">
        <f t="shared" si="0"/>
        <v>13722.199999999997</v>
      </c>
      <c r="F8" s="30">
        <f t="shared" si="1"/>
        <v>5934.0999999999985</v>
      </c>
      <c r="G8" s="30">
        <f t="shared" si="2"/>
        <v>66.44955281392268</v>
      </c>
      <c r="H8" s="30">
        <f t="shared" si="3"/>
        <v>82.07875670827282</v>
      </c>
      <c r="I8" s="47">
        <f t="shared" si="4"/>
        <v>2.668790072234479</v>
      </c>
    </row>
    <row r="9" spans="1:9" ht="24" customHeight="1">
      <c r="A9" s="65" t="s">
        <v>184</v>
      </c>
      <c r="B9" s="38">
        <v>46247.3</v>
      </c>
      <c r="C9" s="38">
        <v>36576.9</v>
      </c>
      <c r="D9" s="38">
        <v>27616.7</v>
      </c>
      <c r="E9" s="30">
        <f t="shared" si="0"/>
        <v>18630.600000000002</v>
      </c>
      <c r="F9" s="30">
        <f t="shared" si="1"/>
        <v>8960.2</v>
      </c>
      <c r="G9" s="30">
        <f t="shared" si="2"/>
        <v>59.7152698644029</v>
      </c>
      <c r="H9" s="30">
        <f t="shared" si="3"/>
        <v>75.50311808819228</v>
      </c>
      <c r="I9" s="47">
        <f t="shared" si="4"/>
        <v>2.711868967101256</v>
      </c>
    </row>
    <row r="10" spans="1:9" ht="23.25" customHeight="1">
      <c r="A10" s="65" t="s">
        <v>185</v>
      </c>
      <c r="B10" s="38">
        <v>31808.2</v>
      </c>
      <c r="C10" s="38">
        <v>23528</v>
      </c>
      <c r="D10" s="38">
        <v>18673.2</v>
      </c>
      <c r="E10" s="30">
        <f t="shared" si="0"/>
        <v>13135</v>
      </c>
      <c r="F10" s="30">
        <f t="shared" si="1"/>
        <v>4854.799999999999</v>
      </c>
      <c r="G10" s="30">
        <f t="shared" si="2"/>
        <v>58.70561679063889</v>
      </c>
      <c r="H10" s="30">
        <f t="shared" si="3"/>
        <v>79.36586195171711</v>
      </c>
      <c r="I10" s="47">
        <f t="shared" si="4"/>
        <v>1.8336467281201294</v>
      </c>
    </row>
    <row r="11" spans="1:9" ht="18" customHeight="1">
      <c r="A11" s="65" t="s">
        <v>186</v>
      </c>
      <c r="B11" s="38">
        <v>41906.7</v>
      </c>
      <c r="C11" s="38">
        <v>34879.9</v>
      </c>
      <c r="D11" s="38">
        <v>29495.2</v>
      </c>
      <c r="E11" s="30">
        <f t="shared" si="0"/>
        <v>12411.499999999996</v>
      </c>
      <c r="F11" s="30">
        <f t="shared" si="1"/>
        <v>5384.700000000001</v>
      </c>
      <c r="G11" s="30">
        <f t="shared" si="2"/>
        <v>70.38301751271277</v>
      </c>
      <c r="H11" s="30">
        <f t="shared" si="3"/>
        <v>84.56216904291584</v>
      </c>
      <c r="I11" s="47">
        <f t="shared" si="4"/>
        <v>2.8963314790849366</v>
      </c>
    </row>
    <row r="12" spans="1:9" ht="18" customHeight="1">
      <c r="A12" s="65" t="s">
        <v>187</v>
      </c>
      <c r="B12" s="38">
        <v>35122.6</v>
      </c>
      <c r="C12" s="38">
        <v>27195.6</v>
      </c>
      <c r="D12" s="38">
        <v>22560.2</v>
      </c>
      <c r="E12" s="30">
        <f t="shared" si="0"/>
        <v>12562.399999999998</v>
      </c>
      <c r="F12" s="30">
        <f t="shared" si="1"/>
        <v>4635.399999999998</v>
      </c>
      <c r="G12" s="30">
        <f t="shared" si="2"/>
        <v>64.23271625676915</v>
      </c>
      <c r="H12" s="30">
        <f t="shared" si="3"/>
        <v>82.95533100942801</v>
      </c>
      <c r="I12" s="47">
        <f t="shared" si="4"/>
        <v>2.2153373238510667</v>
      </c>
    </row>
    <row r="13" spans="1:9" ht="22.5" customHeight="1">
      <c r="A13" s="65" t="s">
        <v>188</v>
      </c>
      <c r="B13" s="38">
        <v>34583.8</v>
      </c>
      <c r="C13" s="38">
        <v>25610.6</v>
      </c>
      <c r="D13" s="38">
        <v>21451.8</v>
      </c>
      <c r="E13" s="30">
        <f t="shared" si="0"/>
        <v>13132.000000000004</v>
      </c>
      <c r="F13" s="30">
        <f t="shared" si="1"/>
        <v>4158.799999999999</v>
      </c>
      <c r="G13" s="30">
        <f t="shared" si="2"/>
        <v>62.02846419421809</v>
      </c>
      <c r="H13" s="30">
        <f t="shared" si="3"/>
        <v>83.76141129063748</v>
      </c>
      <c r="I13" s="47">
        <f t="shared" si="4"/>
        <v>2.1064960950606957</v>
      </c>
    </row>
    <row r="14" spans="1:9" ht="23.25" customHeight="1">
      <c r="A14" s="65" t="s">
        <v>189</v>
      </c>
      <c r="B14" s="38">
        <v>30546.6</v>
      </c>
      <c r="C14" s="38">
        <v>22148</v>
      </c>
      <c r="D14" s="38">
        <v>19750.4</v>
      </c>
      <c r="E14" s="30">
        <f t="shared" si="0"/>
        <v>10796.199999999997</v>
      </c>
      <c r="F14" s="30">
        <f t="shared" si="1"/>
        <v>2397.5999999999985</v>
      </c>
      <c r="G14" s="30">
        <f t="shared" si="2"/>
        <v>64.65662299568528</v>
      </c>
      <c r="H14" s="30">
        <f t="shared" si="3"/>
        <v>89.1746433086509</v>
      </c>
      <c r="I14" s="47">
        <f t="shared" si="4"/>
        <v>1.9394242196872418</v>
      </c>
    </row>
    <row r="15" spans="1:9" ht="22.5" customHeight="1">
      <c r="A15" s="65" t="s">
        <v>190</v>
      </c>
      <c r="B15" s="38">
        <v>42518</v>
      </c>
      <c r="C15" s="38">
        <v>31361.8</v>
      </c>
      <c r="D15" s="38">
        <v>28070.2</v>
      </c>
      <c r="E15" s="30">
        <f t="shared" si="0"/>
        <v>14447.8</v>
      </c>
      <c r="F15" s="30">
        <f t="shared" si="1"/>
        <v>3291.5999999999985</v>
      </c>
      <c r="G15" s="30">
        <f t="shared" si="2"/>
        <v>66.01956818288724</v>
      </c>
      <c r="H15" s="30">
        <f t="shared" si="3"/>
        <v>89.5044289549707</v>
      </c>
      <c r="I15" s="47">
        <f t="shared" si="4"/>
        <v>2.756401173214963</v>
      </c>
    </row>
    <row r="16" spans="1:9" ht="27" customHeight="1">
      <c r="A16" s="65" t="s">
        <v>191</v>
      </c>
      <c r="B16" s="38">
        <v>10972.3</v>
      </c>
      <c r="C16" s="38">
        <v>8578</v>
      </c>
      <c r="D16" s="38">
        <v>6966.4</v>
      </c>
      <c r="E16" s="30">
        <f t="shared" si="0"/>
        <v>4005.8999999999996</v>
      </c>
      <c r="F16" s="30">
        <f t="shared" si="1"/>
        <v>1611.6000000000004</v>
      </c>
      <c r="G16" s="30">
        <f t="shared" si="2"/>
        <v>63.49079044502975</v>
      </c>
      <c r="H16" s="30">
        <f t="shared" si="3"/>
        <v>81.21240382373513</v>
      </c>
      <c r="I16" s="47">
        <f t="shared" si="4"/>
        <v>0.6840775317983028</v>
      </c>
    </row>
    <row r="17" spans="1:9" ht="24" customHeight="1">
      <c r="A17" s="65" t="s">
        <v>192</v>
      </c>
      <c r="B17" s="38">
        <v>19786.6</v>
      </c>
      <c r="C17" s="38">
        <v>13199.6</v>
      </c>
      <c r="D17" s="38">
        <v>11240.9</v>
      </c>
      <c r="E17" s="30">
        <f t="shared" si="0"/>
        <v>8545.699999999999</v>
      </c>
      <c r="F17" s="30">
        <f t="shared" si="1"/>
        <v>1958.7000000000007</v>
      </c>
      <c r="G17" s="30">
        <f t="shared" si="2"/>
        <v>56.810669847270375</v>
      </c>
      <c r="H17" s="30">
        <f t="shared" si="3"/>
        <v>85.1609139670899</v>
      </c>
      <c r="I17" s="47">
        <f t="shared" si="4"/>
        <v>1.1038193510552856</v>
      </c>
    </row>
    <row r="18" spans="1:9" ht="18" customHeight="1">
      <c r="A18" s="65" t="s">
        <v>132</v>
      </c>
      <c r="B18" s="38">
        <v>16184.1</v>
      </c>
      <c r="C18" s="38">
        <v>11974.2</v>
      </c>
      <c r="D18" s="38">
        <v>8795.4</v>
      </c>
      <c r="E18" s="30">
        <f t="shared" si="0"/>
        <v>7388.700000000001</v>
      </c>
      <c r="F18" s="30">
        <f t="shared" si="1"/>
        <v>3178.800000000001</v>
      </c>
      <c r="G18" s="30">
        <f t="shared" si="2"/>
        <v>54.3459321185608</v>
      </c>
      <c r="H18" s="30">
        <f t="shared" si="3"/>
        <v>73.45292378614019</v>
      </c>
      <c r="I18" s="47">
        <f t="shared" si="4"/>
        <v>0.8636793068412368</v>
      </c>
    </row>
    <row r="19" spans="1:9" ht="21.75" customHeight="1">
      <c r="A19" s="65" t="s">
        <v>193</v>
      </c>
      <c r="B19" s="38">
        <v>39463.6</v>
      </c>
      <c r="C19" s="38">
        <v>33571.4</v>
      </c>
      <c r="D19" s="38">
        <v>23401.6</v>
      </c>
      <c r="E19" s="30">
        <f t="shared" si="0"/>
        <v>16062</v>
      </c>
      <c r="F19" s="30">
        <f t="shared" si="1"/>
        <v>10169.800000000003</v>
      </c>
      <c r="G19" s="30">
        <f t="shared" si="2"/>
        <v>59.29920230288164</v>
      </c>
      <c r="H19" s="30">
        <f t="shared" si="3"/>
        <v>69.70695294208761</v>
      </c>
      <c r="I19" s="47">
        <f t="shared" si="4"/>
        <v>2.297960032173169</v>
      </c>
    </row>
    <row r="20" spans="1:9" ht="18" customHeight="1">
      <c r="A20" s="65" t="s">
        <v>133</v>
      </c>
      <c r="B20" s="38">
        <v>8499.1</v>
      </c>
      <c r="C20" s="38">
        <v>6287.1</v>
      </c>
      <c r="D20" s="38">
        <v>5828.3</v>
      </c>
      <c r="E20" s="30">
        <f t="shared" si="0"/>
        <v>2670.8</v>
      </c>
      <c r="F20" s="30">
        <f t="shared" si="1"/>
        <v>458.8000000000002</v>
      </c>
      <c r="G20" s="30">
        <f t="shared" si="2"/>
        <v>68.57549622901247</v>
      </c>
      <c r="H20" s="30">
        <f t="shared" si="3"/>
        <v>92.70251785401854</v>
      </c>
      <c r="I20" s="47">
        <f t="shared" si="4"/>
        <v>0.5723198608434842</v>
      </c>
    </row>
    <row r="21" spans="1:9" ht="18" customHeight="1">
      <c r="A21" s="65" t="s">
        <v>194</v>
      </c>
      <c r="B21" s="38">
        <v>25376.7</v>
      </c>
      <c r="C21" s="38">
        <v>18280.2</v>
      </c>
      <c r="D21" s="38">
        <v>16286.9</v>
      </c>
      <c r="E21" s="30">
        <f t="shared" si="0"/>
        <v>9089.800000000001</v>
      </c>
      <c r="F21" s="30">
        <f t="shared" si="1"/>
        <v>1993.300000000001</v>
      </c>
      <c r="G21" s="30">
        <f t="shared" si="2"/>
        <v>64.18052780700407</v>
      </c>
      <c r="H21" s="30">
        <f t="shared" si="3"/>
        <v>89.09585234297217</v>
      </c>
      <c r="I21" s="47">
        <f t="shared" si="4"/>
        <v>1.5993199288938011</v>
      </c>
    </row>
    <row r="22" spans="1:9" ht="33" customHeight="1">
      <c r="A22" s="65" t="s">
        <v>211</v>
      </c>
      <c r="B22" s="38">
        <v>637922.2</v>
      </c>
      <c r="C22" s="38">
        <v>529443.2</v>
      </c>
      <c r="D22" s="38">
        <v>448897</v>
      </c>
      <c r="E22" s="30">
        <f t="shared" si="0"/>
        <v>189025.19999999995</v>
      </c>
      <c r="F22" s="30">
        <f t="shared" si="1"/>
        <v>80546.19999999995</v>
      </c>
      <c r="G22" s="30">
        <f t="shared" si="2"/>
        <v>70.36861234802613</v>
      </c>
      <c r="H22" s="30">
        <f t="shared" si="3"/>
        <v>84.7866211144085</v>
      </c>
      <c r="I22" s="47">
        <f t="shared" si="4"/>
        <v>44.08020667657079</v>
      </c>
    </row>
    <row r="23" spans="1:9" ht="27.75" customHeight="1">
      <c r="A23" s="65" t="s">
        <v>195</v>
      </c>
      <c r="B23" s="38">
        <v>5202.7</v>
      </c>
      <c r="C23" s="38">
        <v>4026.3</v>
      </c>
      <c r="D23" s="38">
        <v>3404.3</v>
      </c>
      <c r="E23" s="30">
        <f t="shared" si="0"/>
        <v>1798.3999999999996</v>
      </c>
      <c r="F23" s="30">
        <f t="shared" si="1"/>
        <v>622</v>
      </c>
      <c r="G23" s="30">
        <f t="shared" si="2"/>
        <v>65.43333269264036</v>
      </c>
      <c r="H23" s="30">
        <f t="shared" si="3"/>
        <v>84.55157340486302</v>
      </c>
      <c r="I23" s="47">
        <f t="shared" si="4"/>
        <v>0.3342910458057192</v>
      </c>
    </row>
    <row r="24" spans="1:9" ht="24" customHeight="1">
      <c r="A24" s="65" t="s">
        <v>196</v>
      </c>
      <c r="B24" s="38">
        <v>17776.8</v>
      </c>
      <c r="C24" s="38">
        <v>13046.9</v>
      </c>
      <c r="D24" s="38">
        <v>11517.7</v>
      </c>
      <c r="E24" s="30">
        <f t="shared" si="0"/>
        <v>6259.0999999999985</v>
      </c>
      <c r="F24" s="30">
        <f t="shared" si="1"/>
        <v>1529.199999999999</v>
      </c>
      <c r="G24" s="30">
        <f t="shared" si="2"/>
        <v>64.79062598442916</v>
      </c>
      <c r="H24" s="30">
        <f t="shared" si="3"/>
        <v>88.27920808774499</v>
      </c>
      <c r="I24" s="47">
        <f t="shared" si="4"/>
        <v>1.1310001992411163</v>
      </c>
    </row>
    <row r="25" spans="1:9" ht="24" customHeight="1">
      <c r="A25" s="65" t="s">
        <v>199</v>
      </c>
      <c r="B25" s="38">
        <v>20176.8</v>
      </c>
      <c r="C25" s="38">
        <v>15483.6</v>
      </c>
      <c r="D25" s="38">
        <v>10692.9</v>
      </c>
      <c r="E25" s="30">
        <f t="shared" si="0"/>
        <v>9483.9</v>
      </c>
      <c r="F25" s="30">
        <f t="shared" si="1"/>
        <v>4790.700000000001</v>
      </c>
      <c r="G25" s="30">
        <f t="shared" si="2"/>
        <v>52.9960152254074</v>
      </c>
      <c r="H25" s="30">
        <f t="shared" si="3"/>
        <v>69.05952104161823</v>
      </c>
      <c r="I25" s="47">
        <f t="shared" si="4"/>
        <v>1.050007556236517</v>
      </c>
    </row>
    <row r="26" spans="1:9" ht="24.75" customHeight="1">
      <c r="A26" s="65" t="s">
        <v>197</v>
      </c>
      <c r="B26" s="38">
        <v>2484.6</v>
      </c>
      <c r="C26" s="38">
        <v>1895.5</v>
      </c>
      <c r="D26" s="38">
        <v>1815.2</v>
      </c>
      <c r="E26" s="30">
        <f t="shared" si="0"/>
        <v>669.3999999999999</v>
      </c>
      <c r="F26" s="30">
        <f t="shared" si="1"/>
        <v>80.29999999999995</v>
      </c>
      <c r="G26" s="30">
        <f t="shared" si="2"/>
        <v>73.05803751106819</v>
      </c>
      <c r="H26" s="30">
        <f t="shared" si="3"/>
        <v>95.76365075178053</v>
      </c>
      <c r="I26" s="47">
        <f t="shared" si="4"/>
        <v>0.17824666050187749</v>
      </c>
    </row>
    <row r="27" spans="1:9" ht="21.75" customHeight="1">
      <c r="A27" s="65" t="s">
        <v>134</v>
      </c>
      <c r="B27" s="38">
        <v>64905.8</v>
      </c>
      <c r="C27" s="38">
        <v>59365.7</v>
      </c>
      <c r="D27" s="38">
        <v>21110.8</v>
      </c>
      <c r="E27" s="30">
        <f t="shared" si="0"/>
        <v>43795</v>
      </c>
      <c r="F27" s="30">
        <f t="shared" si="1"/>
        <v>38254.899999999994</v>
      </c>
      <c r="G27" s="30">
        <f t="shared" si="2"/>
        <v>32.5252904979216</v>
      </c>
      <c r="H27" s="30">
        <f t="shared" si="3"/>
        <v>35.560601492107395</v>
      </c>
      <c r="I27" s="47">
        <f t="shared" si="4"/>
        <v>2.073011018357776</v>
      </c>
    </row>
    <row r="28" spans="1:9" ht="22.5" customHeight="1">
      <c r="A28" s="65" t="s">
        <v>198</v>
      </c>
      <c r="B28" s="38">
        <v>56579.5</v>
      </c>
      <c r="C28" s="38">
        <v>43558.4</v>
      </c>
      <c r="D28" s="38">
        <v>36343.9</v>
      </c>
      <c r="E28" s="30">
        <f t="shared" si="0"/>
        <v>20235.6</v>
      </c>
      <c r="F28" s="30">
        <f t="shared" si="1"/>
        <v>7214.5</v>
      </c>
      <c r="G28" s="30">
        <f t="shared" si="2"/>
        <v>64.23510281992594</v>
      </c>
      <c r="H28" s="30">
        <f t="shared" si="3"/>
        <v>83.43717859241846</v>
      </c>
      <c r="I28" s="47">
        <f t="shared" si="4"/>
        <v>3.5688512586019088</v>
      </c>
    </row>
    <row r="29" spans="1:9" ht="18.75" customHeight="1">
      <c r="A29" s="31" t="s">
        <v>0</v>
      </c>
      <c r="B29" s="39">
        <v>1570998.7</v>
      </c>
      <c r="C29" s="39">
        <v>1229694.9</v>
      </c>
      <c r="D29" s="39">
        <v>1018364.1</v>
      </c>
      <c r="E29" s="39">
        <f t="shared" si="0"/>
        <v>552634.6</v>
      </c>
      <c r="F29" s="39">
        <f t="shared" si="1"/>
        <v>211330.79999999993</v>
      </c>
      <c r="G29" s="39">
        <f t="shared" si="2"/>
        <v>64.82272073172307</v>
      </c>
      <c r="H29" s="39">
        <f t="shared" si="3"/>
        <v>82.8143712720936</v>
      </c>
      <c r="I29" s="39">
        <f t="shared" si="4"/>
        <v>100</v>
      </c>
    </row>
    <row r="30" ht="18" customHeight="1"/>
  </sheetData>
  <sheetProtection/>
  <mergeCells count="8">
    <mergeCell ref="I4:I5"/>
    <mergeCell ref="A4:A5"/>
    <mergeCell ref="A2:I2"/>
    <mergeCell ref="E4:F4"/>
    <mergeCell ref="G4:H4"/>
    <mergeCell ref="B4:B5"/>
    <mergeCell ref="C4:C5"/>
    <mergeCell ref="D4:D5"/>
  </mergeCells>
  <printOptions/>
  <pageMargins left="0.5118110236220472" right="0" top="0.5905511811023623" bottom="0" header="0" footer="0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7">
      <selection activeCell="H10" sqref="H10"/>
    </sheetView>
  </sheetViews>
  <sheetFormatPr defaultColWidth="8.8515625" defaultRowHeight="12.75"/>
  <cols>
    <col min="1" max="1" width="38.140625" style="29" customWidth="1"/>
    <col min="2" max="2" width="10.00390625" style="14" customWidth="1"/>
    <col min="3" max="3" width="8.8515625" style="14" customWidth="1"/>
    <col min="4" max="4" width="8.8515625" style="15" customWidth="1"/>
    <col min="5" max="5" width="10.8515625" style="14" customWidth="1"/>
    <col min="6" max="6" width="8.7109375" style="14" customWidth="1"/>
    <col min="7" max="7" width="11.421875" style="14" customWidth="1"/>
    <col min="8" max="9" width="8.7109375" style="14" customWidth="1"/>
    <col min="10" max="16384" width="8.8515625" style="14" customWidth="1"/>
  </cols>
  <sheetData>
    <row r="1" spans="1:9" s="8" customFormat="1" ht="12.75">
      <c r="A1" s="97"/>
      <c r="D1" s="9"/>
      <c r="G1" s="25"/>
      <c r="H1" s="14"/>
      <c r="I1" s="27" t="s">
        <v>103</v>
      </c>
    </row>
    <row r="2" spans="1:7" s="8" customFormat="1" ht="12.75">
      <c r="A2" s="98"/>
      <c r="B2" s="11"/>
      <c r="C2" s="11"/>
      <c r="D2" s="12"/>
      <c r="E2" s="11"/>
      <c r="F2" s="11"/>
      <c r="G2" s="11"/>
    </row>
    <row r="3" spans="1:9" s="8" customFormat="1" ht="22.5" customHeight="1">
      <c r="A3" s="98"/>
      <c r="B3" s="11"/>
      <c r="C3" s="11"/>
      <c r="D3" s="12"/>
      <c r="E3" s="11"/>
      <c r="F3" s="11"/>
      <c r="G3" s="11"/>
      <c r="I3" s="10"/>
    </row>
    <row r="4" spans="1:9" s="8" customFormat="1" ht="48" customHeight="1">
      <c r="A4" s="110" t="s">
        <v>223</v>
      </c>
      <c r="B4" s="110"/>
      <c r="C4" s="110"/>
      <c r="D4" s="110"/>
      <c r="E4" s="110"/>
      <c r="F4" s="110"/>
      <c r="G4" s="110"/>
      <c r="H4" s="110"/>
      <c r="I4" s="110"/>
    </row>
    <row r="5" spans="1:9" s="8" customFormat="1" ht="21" customHeight="1">
      <c r="A5" s="97"/>
      <c r="D5" s="9"/>
      <c r="I5" s="13"/>
    </row>
    <row r="6" spans="1:9" ht="21" customHeight="1">
      <c r="A6" s="115" t="s">
        <v>104</v>
      </c>
      <c r="B6" s="106" t="s">
        <v>208</v>
      </c>
      <c r="C6" s="106" t="s">
        <v>215</v>
      </c>
      <c r="D6" s="106" t="s">
        <v>75</v>
      </c>
      <c r="E6" s="101" t="s">
        <v>69</v>
      </c>
      <c r="F6" s="101"/>
      <c r="G6" s="101" t="s">
        <v>70</v>
      </c>
      <c r="H6" s="101"/>
      <c r="I6" s="111" t="s">
        <v>68</v>
      </c>
    </row>
    <row r="7" spans="1:9" ht="60.75" customHeight="1">
      <c r="A7" s="116"/>
      <c r="B7" s="106"/>
      <c r="C7" s="106"/>
      <c r="D7" s="106"/>
      <c r="E7" s="71" t="s">
        <v>66</v>
      </c>
      <c r="F7" s="71" t="s">
        <v>216</v>
      </c>
      <c r="G7" s="71" t="s">
        <v>67</v>
      </c>
      <c r="H7" s="71" t="s">
        <v>222</v>
      </c>
      <c r="I7" s="111"/>
    </row>
    <row r="8" spans="1:9" ht="48" customHeight="1">
      <c r="A8" s="64" t="s">
        <v>213</v>
      </c>
      <c r="B8" s="7">
        <v>103.8</v>
      </c>
      <c r="C8" s="7">
        <v>103.8</v>
      </c>
      <c r="D8" s="7">
        <v>0</v>
      </c>
      <c r="E8" s="7">
        <f>B8-D8</f>
        <v>103.8</v>
      </c>
      <c r="F8" s="7">
        <f>C8-D8</f>
        <v>103.8</v>
      </c>
      <c r="G8" s="7">
        <f>D8/B8*100</f>
        <v>0</v>
      </c>
      <c r="H8" s="7">
        <f>D8/C8*100</f>
        <v>0</v>
      </c>
      <c r="I8" s="7">
        <f>D8/$D$16*100</f>
        <v>0</v>
      </c>
    </row>
    <row r="9" spans="1:9" ht="54" customHeight="1">
      <c r="A9" s="64" t="s">
        <v>200</v>
      </c>
      <c r="B9" s="7">
        <v>122632.6</v>
      </c>
      <c r="C9" s="7">
        <v>103996.8</v>
      </c>
      <c r="D9" s="7">
        <v>58203.6</v>
      </c>
      <c r="E9" s="7">
        <f aca="true" t="shared" si="0" ref="E9:E14">B9-D9</f>
        <v>64429.00000000001</v>
      </c>
      <c r="F9" s="7">
        <f aca="true" t="shared" si="1" ref="F9:F16">C9-D9</f>
        <v>45793.200000000004</v>
      </c>
      <c r="G9" s="7">
        <f aca="true" t="shared" si="2" ref="G9:G16">D9/B9*100</f>
        <v>47.461767914893755</v>
      </c>
      <c r="H9" s="7">
        <f aca="true" t="shared" si="3" ref="H9:H16">D9/C9*100</f>
        <v>55.96672205298624</v>
      </c>
      <c r="I9" s="7">
        <f aca="true" t="shared" si="4" ref="I9:I14">D9/$D$16*100</f>
        <v>6.320622067119551</v>
      </c>
    </row>
    <row r="10" spans="1:9" ht="51.75" customHeight="1">
      <c r="A10" s="64" t="s">
        <v>201</v>
      </c>
      <c r="B10" s="7">
        <v>9360.1</v>
      </c>
      <c r="C10" s="7">
        <v>6279.4</v>
      </c>
      <c r="D10" s="7">
        <v>2659.5</v>
      </c>
      <c r="E10" s="7">
        <f t="shared" si="0"/>
        <v>6700.6</v>
      </c>
      <c r="F10" s="7">
        <f t="shared" si="1"/>
        <v>3619.8999999999996</v>
      </c>
      <c r="G10" s="7">
        <f t="shared" si="2"/>
        <v>28.413157979081422</v>
      </c>
      <c r="H10" s="7">
        <f t="shared" si="3"/>
        <v>42.3527725578877</v>
      </c>
      <c r="I10" s="7">
        <f t="shared" si="4"/>
        <v>0.28880849960319377</v>
      </c>
    </row>
    <row r="11" spans="1:9" ht="48.75" customHeight="1">
      <c r="A11" s="64" t="s">
        <v>202</v>
      </c>
      <c r="B11" s="7">
        <v>921116</v>
      </c>
      <c r="C11" s="7">
        <v>737310.1</v>
      </c>
      <c r="D11" s="7">
        <v>640590.5</v>
      </c>
      <c r="E11" s="7">
        <f t="shared" si="0"/>
        <v>280525.5</v>
      </c>
      <c r="F11" s="7">
        <f t="shared" si="1"/>
        <v>96719.59999999998</v>
      </c>
      <c r="G11" s="7">
        <f t="shared" si="2"/>
        <v>69.54504101546385</v>
      </c>
      <c r="H11" s="7">
        <f t="shared" si="3"/>
        <v>86.8821002180765</v>
      </c>
      <c r="I11" s="7">
        <f t="shared" si="4"/>
        <v>69.56494873662706</v>
      </c>
    </row>
    <row r="12" spans="1:9" ht="57" customHeight="1">
      <c r="A12" s="64" t="s">
        <v>203</v>
      </c>
      <c r="B12" s="7">
        <v>12.5</v>
      </c>
      <c r="C12" s="7">
        <v>12.5</v>
      </c>
      <c r="D12" s="7">
        <v>0</v>
      </c>
      <c r="E12" s="7">
        <f t="shared" si="0"/>
        <v>12.5</v>
      </c>
      <c r="F12" s="7">
        <f t="shared" si="1"/>
        <v>12.5</v>
      </c>
      <c r="G12" s="7">
        <f t="shared" si="2"/>
        <v>0</v>
      </c>
      <c r="H12" s="7">
        <f t="shared" si="3"/>
        <v>0</v>
      </c>
      <c r="I12" s="7">
        <f t="shared" si="4"/>
        <v>0</v>
      </c>
    </row>
    <row r="13" spans="1:9" ht="51" customHeight="1">
      <c r="A13" s="64" t="s">
        <v>204</v>
      </c>
      <c r="B13" s="7">
        <v>179404.4</v>
      </c>
      <c r="C13" s="7">
        <v>156439.9</v>
      </c>
      <c r="D13" s="7">
        <v>145473.5</v>
      </c>
      <c r="E13" s="7">
        <f t="shared" si="0"/>
        <v>33930.899999999994</v>
      </c>
      <c r="F13" s="7">
        <f t="shared" si="1"/>
        <v>10966.399999999994</v>
      </c>
      <c r="G13" s="7">
        <f t="shared" si="2"/>
        <v>81.08691871548301</v>
      </c>
      <c r="H13" s="7">
        <f t="shared" si="3"/>
        <v>92.99002364486299</v>
      </c>
      <c r="I13" s="7">
        <f t="shared" si="4"/>
        <v>15.797700044002708</v>
      </c>
    </row>
    <row r="14" spans="1:9" ht="63.75" customHeight="1">
      <c r="A14" s="64" t="s">
        <v>205</v>
      </c>
      <c r="B14" s="7">
        <v>172642.6</v>
      </c>
      <c r="C14" s="7">
        <v>114920.7</v>
      </c>
      <c r="D14" s="7">
        <v>73925.4</v>
      </c>
      <c r="E14" s="7">
        <f t="shared" si="0"/>
        <v>98717.20000000001</v>
      </c>
      <c r="F14" s="7">
        <f t="shared" si="1"/>
        <v>40995.3</v>
      </c>
      <c r="G14" s="7">
        <f t="shared" si="2"/>
        <v>42.81990655840447</v>
      </c>
      <c r="H14" s="7">
        <f t="shared" si="3"/>
        <v>64.32731440027776</v>
      </c>
      <c r="I14" s="7">
        <f t="shared" si="4"/>
        <v>8.027931512151131</v>
      </c>
    </row>
    <row r="15" spans="1:9" ht="73.5" customHeight="1">
      <c r="A15" s="64" t="s">
        <v>206</v>
      </c>
      <c r="B15" s="7">
        <v>186.4</v>
      </c>
      <c r="C15" s="7">
        <v>186.4</v>
      </c>
      <c r="D15" s="7">
        <v>0</v>
      </c>
      <c r="E15" s="7">
        <f>B15-D15</f>
        <v>186.4</v>
      </c>
      <c r="F15" s="7">
        <f>C15-D15</f>
        <v>186.4</v>
      </c>
      <c r="G15" s="7">
        <f>D15/B15*100</f>
        <v>0</v>
      </c>
      <c r="H15" s="7">
        <f>D15/C15*100</f>
        <v>0</v>
      </c>
      <c r="I15" s="7">
        <f>D15/$D$16*100</f>
        <v>0</v>
      </c>
    </row>
    <row r="16" spans="1:9" ht="33" customHeight="1">
      <c r="A16" s="99"/>
      <c r="B16" s="39">
        <v>1405458.3</v>
      </c>
      <c r="C16" s="39">
        <v>1119249.6</v>
      </c>
      <c r="D16" s="39">
        <v>920852.4</v>
      </c>
      <c r="E16" s="49">
        <f>B16-D16</f>
        <v>484605.9</v>
      </c>
      <c r="F16" s="49">
        <f t="shared" si="1"/>
        <v>198397.20000000007</v>
      </c>
      <c r="G16" s="49">
        <f t="shared" si="2"/>
        <v>65.51972406438526</v>
      </c>
      <c r="H16" s="49">
        <f t="shared" si="3"/>
        <v>82.27408792462379</v>
      </c>
      <c r="I16" s="49">
        <f>D16/$D$16*100</f>
        <v>100</v>
      </c>
    </row>
    <row r="17" ht="17.25" customHeight="1"/>
  </sheetData>
  <sheetProtection/>
  <mergeCells count="8">
    <mergeCell ref="A4:I4"/>
    <mergeCell ref="E6:F6"/>
    <mergeCell ref="G6:H6"/>
    <mergeCell ref="B6:B7"/>
    <mergeCell ref="C6:C7"/>
    <mergeCell ref="D6:D7"/>
    <mergeCell ref="I6:I7"/>
    <mergeCell ref="A6:A7"/>
  </mergeCells>
  <printOptions/>
  <pageMargins left="0.3937007874015748" right="0" top="0.5905511811023623" bottom="0.1968503937007874" header="0" footer="0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3">
      <selection activeCell="K30" sqref="K30"/>
    </sheetView>
  </sheetViews>
  <sheetFormatPr defaultColWidth="8.8515625" defaultRowHeight="12.75"/>
  <cols>
    <col min="1" max="1" width="30.7109375" style="3" customWidth="1"/>
    <col min="2" max="2" width="10.00390625" style="4" customWidth="1"/>
    <col min="3" max="3" width="8.00390625" style="4" customWidth="1"/>
    <col min="4" max="4" width="10.00390625" style="4" customWidth="1"/>
    <col min="5" max="5" width="8.00390625" style="4" customWidth="1"/>
    <col min="6" max="6" width="9.8515625" style="4" customWidth="1"/>
    <col min="7" max="7" width="8.8515625" style="4" customWidth="1"/>
    <col min="8" max="8" width="11.28125" style="3" customWidth="1"/>
    <col min="9" max="16384" width="8.8515625" style="3" customWidth="1"/>
  </cols>
  <sheetData>
    <row r="1" spans="1:7" ht="15">
      <c r="A1" s="41"/>
      <c r="B1" s="42"/>
      <c r="C1" s="42"/>
      <c r="D1" s="8"/>
      <c r="E1" s="25"/>
      <c r="F1" s="14"/>
      <c r="G1" s="27" t="s">
        <v>212</v>
      </c>
    </row>
    <row r="2" spans="1:7" ht="26.25" customHeight="1">
      <c r="A2" s="41"/>
      <c r="B2" s="42"/>
      <c r="C2" s="42"/>
      <c r="D2" s="42"/>
      <c r="E2" s="42"/>
      <c r="F2" s="42"/>
      <c r="G2" s="42"/>
    </row>
    <row r="3" spans="1:7" ht="15">
      <c r="A3" s="41"/>
      <c r="B3" s="42"/>
      <c r="C3" s="42"/>
      <c r="D3" s="42"/>
      <c r="E3" s="42"/>
      <c r="F3" s="42"/>
      <c r="G3" s="42"/>
    </row>
    <row r="4" spans="1:7" s="5" customFormat="1" ht="18" customHeight="1">
      <c r="A4" s="110" t="s">
        <v>107</v>
      </c>
      <c r="B4" s="110"/>
      <c r="C4" s="110"/>
      <c r="D4" s="110"/>
      <c r="E4" s="110"/>
      <c r="F4" s="110"/>
      <c r="G4" s="110"/>
    </row>
    <row r="5" spans="1:7" ht="30" customHeight="1">
      <c r="A5" s="110" t="s">
        <v>224</v>
      </c>
      <c r="B5" s="110"/>
      <c r="C5" s="110"/>
      <c r="D5" s="110"/>
      <c r="E5" s="110"/>
      <c r="F5" s="110"/>
      <c r="G5" s="110"/>
    </row>
    <row r="6" spans="1:7" ht="9.75" customHeight="1">
      <c r="A6" s="41"/>
      <c r="B6" s="41"/>
      <c r="C6" s="41"/>
      <c r="D6" s="41"/>
      <c r="E6" s="41"/>
      <c r="F6" s="41"/>
      <c r="G6" s="41"/>
    </row>
    <row r="7" spans="1:7" ht="33" customHeight="1">
      <c r="A7" s="119" t="s">
        <v>108</v>
      </c>
      <c r="B7" s="117" t="s">
        <v>207</v>
      </c>
      <c r="C7" s="118"/>
      <c r="D7" s="117" t="s">
        <v>225</v>
      </c>
      <c r="E7" s="118"/>
      <c r="F7" s="120" t="s">
        <v>116</v>
      </c>
      <c r="G7" s="120"/>
    </row>
    <row r="8" spans="1:7" ht="42" customHeight="1">
      <c r="A8" s="119"/>
      <c r="B8" s="43" t="s">
        <v>109</v>
      </c>
      <c r="C8" s="43" t="s">
        <v>110</v>
      </c>
      <c r="D8" s="43" t="s">
        <v>109</v>
      </c>
      <c r="E8" s="43" t="s">
        <v>110</v>
      </c>
      <c r="F8" s="43" t="s">
        <v>118</v>
      </c>
      <c r="G8" s="43" t="s">
        <v>119</v>
      </c>
    </row>
    <row r="9" spans="1:7" s="46" customFormat="1" ht="9" customHeight="1">
      <c r="A9" s="44">
        <v>1</v>
      </c>
      <c r="B9" s="44">
        <v>2</v>
      </c>
      <c r="C9" s="44">
        <v>3</v>
      </c>
      <c r="D9" s="45">
        <v>4</v>
      </c>
      <c r="E9" s="45">
        <v>5</v>
      </c>
      <c r="F9" s="45" t="s">
        <v>117</v>
      </c>
      <c r="G9" s="45">
        <v>7</v>
      </c>
    </row>
    <row r="10" spans="1:7" ht="12.75" customHeight="1">
      <c r="A10" s="55" t="s">
        <v>111</v>
      </c>
      <c r="B10" s="72">
        <f>B22</f>
        <v>378.09999999999997</v>
      </c>
      <c r="C10" s="50">
        <f>B10/$B$13*100</f>
        <v>40.551265551265544</v>
      </c>
      <c r="D10" s="61">
        <f>D22</f>
        <v>270.6</v>
      </c>
      <c r="E10" s="61">
        <f>D10/$D$13*100</f>
        <v>5.455315202709515</v>
      </c>
      <c r="F10" s="61">
        <f>D10-B10</f>
        <v>-107.49999999999994</v>
      </c>
      <c r="G10" s="62">
        <f>F10/B10*100</f>
        <v>-28.431631843427652</v>
      </c>
    </row>
    <row r="11" spans="1:7" ht="16.5">
      <c r="A11" s="55" t="s">
        <v>112</v>
      </c>
      <c r="B11" s="72">
        <f>B25</f>
        <v>513.2</v>
      </c>
      <c r="C11" s="50">
        <f>B11/$B$13*100</f>
        <v>55.04075504075505</v>
      </c>
      <c r="D11" s="61">
        <f>D25</f>
        <v>1343</v>
      </c>
      <c r="E11" s="61">
        <f>D11/$D$13*100</f>
        <v>27.074975303913074</v>
      </c>
      <c r="F11" s="61">
        <f>D11-B11</f>
        <v>829.8</v>
      </c>
      <c r="G11" s="62">
        <f>F11/B11*100</f>
        <v>161.69134840218234</v>
      </c>
    </row>
    <row r="12" spans="1:7" ht="16.5">
      <c r="A12" s="55" t="s">
        <v>113</v>
      </c>
      <c r="B12" s="72">
        <f>B28</f>
        <v>41.099999999999994</v>
      </c>
      <c r="C12" s="50">
        <f>B12/$B$13*100</f>
        <v>4.407979407979408</v>
      </c>
      <c r="D12" s="61">
        <f>D28</f>
        <v>3346.7</v>
      </c>
      <c r="E12" s="61">
        <f>D12/$D$13*100</f>
        <v>67.46970949337742</v>
      </c>
      <c r="F12" s="61">
        <f>D12-B12</f>
        <v>3305.6</v>
      </c>
      <c r="G12" s="62">
        <f>F12/B12*100</f>
        <v>8042.822384428225</v>
      </c>
    </row>
    <row r="13" spans="1:7" ht="15">
      <c r="A13" s="56" t="s">
        <v>114</v>
      </c>
      <c r="B13" s="51">
        <f>B10+B11+B12</f>
        <v>932.4</v>
      </c>
      <c r="C13" s="52">
        <f>SUM(C10:C12)</f>
        <v>100</v>
      </c>
      <c r="D13" s="51">
        <f>D10+D11+D12</f>
        <v>4960.299999999999</v>
      </c>
      <c r="E13" s="52">
        <f>SUM(E10:E12)</f>
        <v>100.00000000000001</v>
      </c>
      <c r="F13" s="51">
        <f>D13-B13</f>
        <v>4027.899999999999</v>
      </c>
      <c r="G13" s="52">
        <f>F13/B13*100</f>
        <v>431.9927069927069</v>
      </c>
    </row>
    <row r="14" spans="1:6" ht="15">
      <c r="A14" s="4"/>
      <c r="B14" s="121"/>
      <c r="C14" s="121"/>
      <c r="F14" s="40"/>
    </row>
    <row r="15" ht="27" customHeight="1"/>
    <row r="16" spans="1:7" ht="29.25" customHeight="1">
      <c r="A16" s="110" t="s">
        <v>107</v>
      </c>
      <c r="B16" s="110"/>
      <c r="C16" s="110"/>
      <c r="D16" s="110"/>
      <c r="E16" s="110"/>
      <c r="F16" s="110"/>
      <c r="G16" s="110"/>
    </row>
    <row r="17" spans="1:7" ht="33.75" customHeight="1">
      <c r="A17" s="110" t="s">
        <v>226</v>
      </c>
      <c r="B17" s="110"/>
      <c r="C17" s="110"/>
      <c r="D17" s="110"/>
      <c r="E17" s="110"/>
      <c r="F17" s="110"/>
      <c r="G17" s="110"/>
    </row>
    <row r="18" spans="2:7" ht="11.25" customHeight="1">
      <c r="B18" s="3"/>
      <c r="C18" s="3"/>
      <c r="D18" s="3"/>
      <c r="E18" s="3"/>
      <c r="F18" s="3"/>
      <c r="G18" s="3"/>
    </row>
    <row r="19" spans="1:7" s="1" customFormat="1" ht="28.5" customHeight="1">
      <c r="A19" s="119" t="s">
        <v>135</v>
      </c>
      <c r="B19" s="117" t="s">
        <v>207</v>
      </c>
      <c r="C19" s="118"/>
      <c r="D19" s="117" t="s">
        <v>225</v>
      </c>
      <c r="E19" s="118"/>
      <c r="F19" s="117" t="s">
        <v>116</v>
      </c>
      <c r="G19" s="118"/>
    </row>
    <row r="20" spans="1:7" s="1" customFormat="1" ht="34.5" customHeight="1">
      <c r="A20" s="119"/>
      <c r="B20" s="43" t="s">
        <v>109</v>
      </c>
      <c r="C20" s="43" t="s">
        <v>110</v>
      </c>
      <c r="D20" s="43" t="s">
        <v>109</v>
      </c>
      <c r="E20" s="43" t="s">
        <v>110</v>
      </c>
      <c r="F20" s="43" t="s">
        <v>118</v>
      </c>
      <c r="G20" s="43" t="s">
        <v>119</v>
      </c>
    </row>
    <row r="21" spans="1:7" s="2" customFormat="1" ht="12.75">
      <c r="A21" s="44">
        <v>1</v>
      </c>
      <c r="B21" s="44">
        <v>2</v>
      </c>
      <c r="C21" s="44">
        <v>3</v>
      </c>
      <c r="D21" s="44">
        <v>4</v>
      </c>
      <c r="E21" s="44">
        <v>5</v>
      </c>
      <c r="F21" s="44" t="s">
        <v>117</v>
      </c>
      <c r="G21" s="44">
        <v>7</v>
      </c>
    </row>
    <row r="22" spans="1:7" s="1" customFormat="1" ht="18" customHeight="1">
      <c r="A22" s="57" t="s">
        <v>111</v>
      </c>
      <c r="B22" s="58">
        <f>SUM(B23:B24)</f>
        <v>378.09999999999997</v>
      </c>
      <c r="C22" s="58">
        <f aca="true" t="shared" si="0" ref="C22:C31">B22/$B$31*100</f>
        <v>40.551265551265544</v>
      </c>
      <c r="D22" s="58">
        <f>SUM(D23:D24)</f>
        <v>270.6</v>
      </c>
      <c r="E22" s="58">
        <f aca="true" t="shared" si="1" ref="E22:E31">D22/$D$31*100</f>
        <v>5.455315202709515</v>
      </c>
      <c r="F22" s="58">
        <f>D22-B22</f>
        <v>-107.49999999999994</v>
      </c>
      <c r="G22" s="58">
        <f>F22/B22*100</f>
        <v>-28.431631843427652</v>
      </c>
    </row>
    <row r="23" spans="1:7" s="1" customFormat="1" ht="18" customHeight="1">
      <c r="A23" s="55" t="s">
        <v>115</v>
      </c>
      <c r="B23" s="73">
        <v>376.7</v>
      </c>
      <c r="C23" s="54">
        <f t="shared" si="0"/>
        <v>40.4011154011154</v>
      </c>
      <c r="D23" s="53">
        <v>236.6</v>
      </c>
      <c r="E23" s="54">
        <f t="shared" si="1"/>
        <v>4.769872789952221</v>
      </c>
      <c r="F23" s="54">
        <f aca="true" t="shared" si="2" ref="F23:F33">D23-B23</f>
        <v>-140.1</v>
      </c>
      <c r="G23" s="54">
        <f aca="true" t="shared" si="3" ref="G23:G31">F23/B23*100</f>
        <v>-37.19139899123971</v>
      </c>
    </row>
    <row r="24" spans="1:7" s="1" customFormat="1" ht="18" customHeight="1">
      <c r="A24" s="55" t="s">
        <v>136</v>
      </c>
      <c r="B24" s="73">
        <v>1.4</v>
      </c>
      <c r="C24" s="54">
        <f t="shared" si="0"/>
        <v>0.15015015015015015</v>
      </c>
      <c r="D24" s="53">
        <v>34</v>
      </c>
      <c r="E24" s="54">
        <f t="shared" si="1"/>
        <v>0.685442412757293</v>
      </c>
      <c r="F24" s="54">
        <f t="shared" si="2"/>
        <v>32.6</v>
      </c>
      <c r="G24" s="54">
        <f t="shared" si="3"/>
        <v>2328.571428571429</v>
      </c>
    </row>
    <row r="25" spans="1:7" s="1" customFormat="1" ht="18" customHeight="1">
      <c r="A25" s="57" t="s">
        <v>112</v>
      </c>
      <c r="B25" s="58">
        <f>SUM(B26:B27)</f>
        <v>513.2</v>
      </c>
      <c r="C25" s="58">
        <f t="shared" si="0"/>
        <v>55.04075504075505</v>
      </c>
      <c r="D25" s="58">
        <f>SUM(D26:D27)</f>
        <v>1343</v>
      </c>
      <c r="E25" s="58">
        <f t="shared" si="1"/>
        <v>27.074975303913074</v>
      </c>
      <c r="F25" s="58">
        <f t="shared" si="2"/>
        <v>829.8</v>
      </c>
      <c r="G25" s="58">
        <f t="shared" si="3"/>
        <v>161.69134840218234</v>
      </c>
    </row>
    <row r="26" spans="1:7" s="1" customFormat="1" ht="18" customHeight="1">
      <c r="A26" s="55" t="s">
        <v>115</v>
      </c>
      <c r="B26" s="73">
        <v>513.2</v>
      </c>
      <c r="C26" s="54">
        <f t="shared" si="0"/>
        <v>55.04075504075505</v>
      </c>
      <c r="D26" s="53">
        <v>1343</v>
      </c>
      <c r="E26" s="54">
        <f t="shared" si="1"/>
        <v>27.074975303913074</v>
      </c>
      <c r="F26" s="54">
        <f>D26-B26</f>
        <v>829.8</v>
      </c>
      <c r="G26" s="54">
        <f t="shared" si="3"/>
        <v>161.69134840218234</v>
      </c>
    </row>
    <row r="27" spans="1:7" s="59" customFormat="1" ht="18" customHeight="1">
      <c r="A27" s="55" t="s">
        <v>136</v>
      </c>
      <c r="B27" s="73">
        <v>0</v>
      </c>
      <c r="C27" s="54">
        <f t="shared" si="0"/>
        <v>0</v>
      </c>
      <c r="D27" s="53">
        <v>0</v>
      </c>
      <c r="E27" s="54">
        <f t="shared" si="1"/>
        <v>0</v>
      </c>
      <c r="F27" s="54">
        <f t="shared" si="2"/>
        <v>0</v>
      </c>
      <c r="G27" s="54" t="e">
        <f t="shared" si="3"/>
        <v>#DIV/0!</v>
      </c>
    </row>
    <row r="28" spans="1:7" s="1" customFormat="1" ht="18" customHeight="1">
      <c r="A28" s="57" t="s">
        <v>113</v>
      </c>
      <c r="B28" s="58">
        <f>SUM(B29:B30)</f>
        <v>41.099999999999994</v>
      </c>
      <c r="C28" s="58">
        <f t="shared" si="0"/>
        <v>4.407979407979408</v>
      </c>
      <c r="D28" s="58">
        <f>SUM(D29:D30)</f>
        <v>3346.7</v>
      </c>
      <c r="E28" s="58">
        <f t="shared" si="1"/>
        <v>67.46970949337742</v>
      </c>
      <c r="F28" s="58">
        <f t="shared" si="2"/>
        <v>3305.6</v>
      </c>
      <c r="G28" s="58">
        <f t="shared" si="3"/>
        <v>8042.822384428225</v>
      </c>
    </row>
    <row r="29" spans="1:7" s="1" customFormat="1" ht="18" customHeight="1">
      <c r="A29" s="55" t="s">
        <v>115</v>
      </c>
      <c r="B29" s="73">
        <v>23.2</v>
      </c>
      <c r="C29" s="54">
        <f t="shared" si="0"/>
        <v>2.4882024882024885</v>
      </c>
      <c r="D29" s="53">
        <v>337.6</v>
      </c>
      <c r="E29" s="54">
        <f t="shared" si="1"/>
        <v>6.806039957260651</v>
      </c>
      <c r="F29" s="54">
        <f t="shared" si="2"/>
        <v>314.40000000000003</v>
      </c>
      <c r="G29" s="54">
        <f t="shared" si="3"/>
        <v>1355.1724137931035</v>
      </c>
    </row>
    <row r="30" spans="1:7" s="1" customFormat="1" ht="18" customHeight="1">
      <c r="A30" s="55" t="s">
        <v>136</v>
      </c>
      <c r="B30" s="73">
        <v>17.9</v>
      </c>
      <c r="C30" s="54">
        <f t="shared" si="0"/>
        <v>1.9197769197769197</v>
      </c>
      <c r="D30" s="53">
        <v>3009.1</v>
      </c>
      <c r="E30" s="54">
        <f t="shared" si="1"/>
        <v>60.66366953611677</v>
      </c>
      <c r="F30" s="54">
        <f t="shared" si="2"/>
        <v>2991.2</v>
      </c>
      <c r="G30" s="54">
        <f t="shared" si="3"/>
        <v>16710.614525139663</v>
      </c>
    </row>
    <row r="31" spans="1:7" s="1" customFormat="1" ht="18" customHeight="1">
      <c r="A31" s="57" t="s">
        <v>114</v>
      </c>
      <c r="B31" s="58">
        <f>SUM(B22,B25,B28)</f>
        <v>932.4</v>
      </c>
      <c r="C31" s="58">
        <f t="shared" si="0"/>
        <v>100</v>
      </c>
      <c r="D31" s="58">
        <f>SUM(D22,D25,D28)</f>
        <v>4960.299999999999</v>
      </c>
      <c r="E31" s="58">
        <f t="shared" si="1"/>
        <v>100</v>
      </c>
      <c r="F31" s="58">
        <f t="shared" si="2"/>
        <v>4027.899999999999</v>
      </c>
      <c r="G31" s="58">
        <f t="shared" si="3"/>
        <v>431.9927069927069</v>
      </c>
    </row>
    <row r="32" spans="1:7" s="1" customFormat="1" ht="18" customHeight="1">
      <c r="A32" s="55" t="s">
        <v>115</v>
      </c>
      <c r="B32" s="53">
        <f>SUM(B23,B26,B29)</f>
        <v>913.1000000000001</v>
      </c>
      <c r="C32" s="54">
        <f>SUM(C23,C26,C29)</f>
        <v>97.93007293007294</v>
      </c>
      <c r="D32" s="53">
        <f>SUM(D23,D26,D29)</f>
        <v>1917.1999999999998</v>
      </c>
      <c r="E32" s="54">
        <f>SUM(E23,E26,E29)</f>
        <v>38.650888051125946</v>
      </c>
      <c r="F32" s="54">
        <f t="shared" si="2"/>
        <v>1004.0999999999997</v>
      </c>
      <c r="G32" s="54">
        <f>F32/B32*100</f>
        <v>109.96604972073152</v>
      </c>
    </row>
    <row r="33" spans="1:7" s="1" customFormat="1" ht="18" customHeight="1">
      <c r="A33" s="55" t="s">
        <v>136</v>
      </c>
      <c r="B33" s="53">
        <f>SUM(B24,B27,B30)</f>
        <v>19.299999999999997</v>
      </c>
      <c r="C33" s="54">
        <f>SUM(C24,C27,C30)</f>
        <v>2.0699270699270698</v>
      </c>
      <c r="D33" s="53">
        <f>SUM(D24,D27,D30)</f>
        <v>3043.1</v>
      </c>
      <c r="E33" s="54">
        <f>SUM(E24,E27,E30)</f>
        <v>61.34911194887406</v>
      </c>
      <c r="F33" s="54">
        <f t="shared" si="2"/>
        <v>3023.7999999999997</v>
      </c>
      <c r="G33" s="54">
        <f>F33/B33*100</f>
        <v>15667.357512953367</v>
      </c>
    </row>
  </sheetData>
  <sheetProtection/>
  <mergeCells count="13">
    <mergeCell ref="B14:C14"/>
    <mergeCell ref="A16:G16"/>
    <mergeCell ref="A17:G17"/>
    <mergeCell ref="A19:A20"/>
    <mergeCell ref="B19:C19"/>
    <mergeCell ref="D19:E19"/>
    <mergeCell ref="F19:G19"/>
    <mergeCell ref="A4:G4"/>
    <mergeCell ref="A5:G5"/>
    <mergeCell ref="B7:C7"/>
    <mergeCell ref="D7:E7"/>
    <mergeCell ref="A7:A8"/>
    <mergeCell ref="F7:G7"/>
  </mergeCells>
  <printOptions/>
  <pageMargins left="0.7480314960629921" right="0.7480314960629921" top="0.1968503937007874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Фаткулина</cp:lastModifiedBy>
  <cp:lastPrinted>2020-11-09T06:24:50Z</cp:lastPrinted>
  <dcterms:created xsi:type="dcterms:W3CDTF">2002-03-11T10:22:12Z</dcterms:created>
  <dcterms:modified xsi:type="dcterms:W3CDTF">2020-11-09T06:45:02Z</dcterms:modified>
  <cp:category/>
  <cp:version/>
  <cp:contentType/>
  <cp:contentStatus/>
</cp:coreProperties>
</file>