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105" windowHeight="11925" activeTab="0"/>
  </bookViews>
  <sheets>
    <sheet name="9 мес.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<sst xmlns="http://schemas.openxmlformats.org/spreadsheetml/2006/main" count="54" uniqueCount="54">
  <si>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</si>
  <si>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</si>
  <si>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</si>
  <si>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</si>
  <si>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</si>
  <si>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</si>
  <si>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</si>
  <si>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</si>
  <si>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</si>
  <si>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</si>
  <si>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</si>
  <si>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</si>
  <si>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</si>
  <si>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</si>
  <si>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</si>
  <si>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</si>
  <si>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</si>
  <si>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</si>
  <si>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</si>
  <si>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</si>
  <si>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</si>
  <si>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</si>
  <si>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</si>
  <si>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</si>
  <si>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</si>
  <si>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</si>
  <si>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</si>
  <si>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</si>
  <si>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</si>
  <si>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</si>
  <si>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</si>
  <si>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</si>
  <si>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</si>
  <si>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</si>
  <si>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</si>
  <si>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</si>
  <si>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</si>
  <si>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</si>
  <si>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</si>
  <si>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>Акцизы на нефтепродукты</t>
  </si>
  <si>
    <t>Плата за увеличение площади земельных участков</t>
  </si>
  <si>
    <t>Штрафы, санкции, возмещение ущерба</t>
  </si>
  <si>
    <t>Факт 2019 г.</t>
  </si>
  <si>
    <t>План 2020 г.</t>
  </si>
  <si>
    <t>к плану 2020 г.</t>
  </si>
  <si>
    <t>структура факт 2020 г</t>
  </si>
  <si>
    <t>Факт 9 мес. 2019 г.</t>
  </si>
  <si>
    <t>План 9 мес.   2020 г.</t>
  </si>
  <si>
    <t>Факт 9 мес. 2020 г.</t>
  </si>
  <si>
    <t>факт 9 мес. 2020 г. к плану 9 мес. 2020 г.</t>
  </si>
  <si>
    <t>факт 9 мес. 2020 г. к факту 9 мес. 2019 г.</t>
  </si>
  <si>
    <t>к плану       9 мес.      2020 г.</t>
  </si>
  <si>
    <t>к Факту         9 мес. 2019 г.</t>
  </si>
  <si>
    <t>Исполнение доходной части бюджета муниципального образования Сланцевский муниципальный район Ленинградской области на 01.10.2020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</si>
</sst>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sz val="14"/>
      <color rgb="FFFF0000"/>
      <name val="Arial Cyr"/>
      <family val="0"/>
    </font>
    <font>
      <sz val="10"/>
      <color rgb="FFFF0000"/>
      <name val="Arial Narrow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b/>
      <sz val="10"/>
      <color rgb="FFFF0000"/>
      <name val="Arial Cyr"/>
      <family val="0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179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left" vertical="center"/>
    </xf>
    <xf numFmtId="179" fontId="6" fillId="0" borderId="16" xfId="0" applyNumberFormat="1" applyFont="1" applyFill="1" applyBorder="1" applyAlignment="1">
      <alignment horizontal="right" vertical="center" wrapText="1"/>
    </xf>
    <xf numFmtId="179" fontId="6" fillId="0" borderId="17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left" vertical="center"/>
    </xf>
    <xf numFmtId="179" fontId="11" fillId="0" borderId="19" xfId="0" applyNumberFormat="1" applyFont="1" applyFill="1" applyBorder="1" applyAlignment="1">
      <alignment horizontal="right" vertical="center" wrapText="1"/>
    </xf>
    <xf numFmtId="179" fontId="11" fillId="0" borderId="20" xfId="0" applyNumberFormat="1" applyFont="1" applyFill="1" applyBorder="1" applyAlignment="1">
      <alignment horizontal="right" vertical="center" wrapText="1"/>
    </xf>
    <xf numFmtId="172" fontId="11" fillId="0" borderId="21" xfId="0" applyNumberFormat="1" applyFont="1" applyBorder="1" applyAlignment="1">
      <alignment/>
    </xf>
    <xf numFmtId="172" fontId="11" fillId="0" borderId="20" xfId="0" applyNumberFormat="1" applyFont="1" applyBorder="1" applyAlignment="1">
      <alignment/>
    </xf>
    <xf numFmtId="172" fontId="11" fillId="0" borderId="22" xfId="0" applyNumberFormat="1" applyFont="1" applyBorder="1" applyAlignment="1">
      <alignment/>
    </xf>
    <xf numFmtId="172" fontId="11" fillId="0" borderId="18" xfId="0" applyNumberFormat="1" applyFont="1" applyBorder="1" applyAlignment="1">
      <alignment horizontal="center"/>
    </xf>
    <xf numFmtId="172" fontId="11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 vertical="center"/>
    </xf>
    <xf numFmtId="179" fontId="6" fillId="0" borderId="24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172" fontId="6" fillId="0" borderId="26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0" fontId="6" fillId="0" borderId="0" xfId="0" applyFont="1" applyAlignment="1">
      <alignment/>
    </xf>
    <xf numFmtId="172" fontId="6" fillId="0" borderId="2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0" fontId="11" fillId="0" borderId="0" xfId="0" applyFont="1" applyAlignment="1">
      <alignment/>
    </xf>
    <xf numFmtId="49" fontId="6" fillId="0" borderId="3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179" fontId="6" fillId="0" borderId="32" xfId="0" applyNumberFormat="1" applyFont="1" applyFill="1" applyBorder="1" applyAlignment="1">
      <alignment horizontal="right" vertical="center" wrapText="1"/>
    </xf>
    <xf numFmtId="172" fontId="6" fillId="0" borderId="33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79" fontId="6" fillId="0" borderId="36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/>
    </xf>
    <xf numFmtId="179" fontId="6" fillId="0" borderId="37" xfId="0" applyNumberFormat="1" applyFont="1" applyFill="1" applyBorder="1" applyAlignment="1">
      <alignment horizontal="right" vertical="center" wrapText="1"/>
    </xf>
    <xf numFmtId="179" fontId="11" fillId="0" borderId="38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4" fontId="65" fillId="0" borderId="0" xfId="0" applyNumberFormat="1" applyFont="1" applyBorder="1" applyAlignment="1">
      <alignment horizontal="right" vertical="center" wrapText="1"/>
    </xf>
    <xf numFmtId="0" fontId="66" fillId="0" borderId="0" xfId="0" applyFont="1" applyAlignment="1">
      <alignment/>
    </xf>
    <xf numFmtId="4" fontId="67" fillId="0" borderId="0" xfId="0" applyNumberFormat="1" applyFont="1" applyBorder="1" applyAlignment="1">
      <alignment horizontal="right" vertical="center" wrapText="1"/>
    </xf>
    <xf numFmtId="179" fontId="65" fillId="0" borderId="0" xfId="0" applyNumberFormat="1" applyFont="1" applyBorder="1" applyAlignment="1">
      <alignment horizontal="right" vertical="center" wrapText="1"/>
    </xf>
    <xf numFmtId="179" fontId="6" fillId="0" borderId="39" xfId="0" applyNumberFormat="1" applyFont="1" applyFill="1" applyBorder="1" applyAlignment="1">
      <alignment horizontal="right" vertical="center" wrapText="1"/>
    </xf>
    <xf numFmtId="179" fontId="6" fillId="0" borderId="4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14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172" fontId="6" fillId="0" borderId="41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6" fillId="0" borderId="42" xfId="0" applyNumberFormat="1" applyFont="1" applyBorder="1" applyAlignment="1">
      <alignment/>
    </xf>
    <xf numFmtId="172" fontId="6" fillId="0" borderId="43" xfId="0" applyNumberFormat="1" applyFont="1" applyBorder="1" applyAlignment="1">
      <alignment/>
    </xf>
    <xf numFmtId="172" fontId="6" fillId="0" borderId="32" xfId="0" applyNumberFormat="1" applyFont="1" applyBorder="1" applyAlignment="1">
      <alignment/>
    </xf>
    <xf numFmtId="0" fontId="68" fillId="0" borderId="0" xfId="0" applyFont="1" applyAlignment="1">
      <alignment/>
    </xf>
    <xf numFmtId="179" fontId="69" fillId="0" borderId="0" xfId="0" applyNumberFormat="1" applyFont="1" applyFill="1" applyBorder="1" applyAlignment="1">
      <alignment horizontal="right" vertical="center" wrapText="1"/>
    </xf>
    <xf numFmtId="4" fontId="70" fillId="0" borderId="0" xfId="0" applyNumberFormat="1" applyFont="1" applyBorder="1" applyAlignment="1">
      <alignment horizontal="right" vertical="center" wrapText="1"/>
    </xf>
    <xf numFmtId="4" fontId="69" fillId="0" borderId="0" xfId="0" applyNumberFormat="1" applyFont="1" applyBorder="1" applyAlignment="1">
      <alignment horizontal="right" vertical="center" wrapText="1"/>
    </xf>
    <xf numFmtId="179" fontId="6" fillId="0" borderId="4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173" fontId="6" fillId="0" borderId="23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" fontId="4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179" fontId="6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9" fontId="19" fillId="33" borderId="26" xfId="0" applyNumberFormat="1" applyFont="1" applyFill="1" applyBorder="1" applyAlignment="1">
      <alignment horizontal="right" vertical="center" wrapText="1"/>
    </xf>
    <xf numFmtId="179" fontId="19" fillId="33" borderId="24" xfId="0" applyNumberFormat="1" applyFont="1" applyFill="1" applyBorder="1" applyAlignment="1">
      <alignment horizontal="right" vertical="center" wrapText="1"/>
    </xf>
    <xf numFmtId="179" fontId="19" fillId="33" borderId="12" xfId="0" applyNumberFormat="1" applyFont="1" applyFill="1" applyBorder="1" applyAlignment="1">
      <alignment horizontal="right" vertical="center" wrapText="1"/>
    </xf>
    <xf numFmtId="179" fontId="19" fillId="33" borderId="14" xfId="0" applyNumberFormat="1" applyFont="1" applyFill="1" applyBorder="1" applyAlignment="1">
      <alignment horizontal="right" vertical="center" wrapText="1"/>
    </xf>
    <xf numFmtId="179" fontId="19" fillId="33" borderId="41" xfId="0" applyNumberFormat="1" applyFont="1" applyFill="1" applyBorder="1" applyAlignment="1">
      <alignment horizontal="right" vertical="center" wrapText="1"/>
    </xf>
    <xf numFmtId="179" fontId="19" fillId="33" borderId="0" xfId="0" applyNumberFormat="1" applyFont="1" applyFill="1" applyBorder="1" applyAlignment="1">
      <alignment horizontal="right" vertical="center" wrapText="1"/>
    </xf>
    <xf numFmtId="179" fontId="19" fillId="33" borderId="28" xfId="0" applyNumberFormat="1" applyFont="1" applyFill="1" applyBorder="1" applyAlignment="1">
      <alignment horizontal="right" vertical="center" wrapText="1"/>
    </xf>
    <xf numFmtId="179" fontId="19" fillId="33" borderId="16" xfId="0" applyNumberFormat="1" applyFont="1" applyFill="1" applyBorder="1" applyAlignment="1">
      <alignment horizontal="right" vertical="center" wrapText="1"/>
    </xf>
    <xf numFmtId="179" fontId="20" fillId="33" borderId="21" xfId="0" applyNumberFormat="1" applyFont="1" applyFill="1" applyBorder="1" applyAlignment="1">
      <alignment horizontal="right" vertical="center" wrapText="1"/>
    </xf>
    <xf numFmtId="179" fontId="20" fillId="33" borderId="19" xfId="0" applyNumberFormat="1" applyFont="1" applyFill="1" applyBorder="1" applyAlignment="1">
      <alignment horizontal="right" vertical="center" wrapText="1"/>
    </xf>
    <xf numFmtId="179" fontId="20" fillId="33" borderId="45" xfId="0" applyNumberFormat="1" applyFont="1" applyFill="1" applyBorder="1" applyAlignment="1">
      <alignment horizontal="right" vertical="center" wrapText="1"/>
    </xf>
    <xf numFmtId="179" fontId="19" fillId="33" borderId="43" xfId="0" applyNumberFormat="1" applyFont="1" applyFill="1" applyBorder="1" applyAlignment="1">
      <alignment horizontal="right" vertical="center" wrapText="1"/>
    </xf>
    <xf numFmtId="179" fontId="19" fillId="33" borderId="37" xfId="0" applyNumberFormat="1" applyFont="1" applyFill="1" applyBorder="1" applyAlignment="1">
      <alignment horizontal="righ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49" fontId="8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A7" sqref="A7"/>
    </sheetView>
  </sheetViews>
  <sheetFormatPr defaultColWidth="8.875" defaultRowHeight="12.75"/>
  <cols>
    <col min="1" max="1" width="45.75390625" style="64" customWidth="1"/>
    <col min="2" max="2" width="13.625" style="55" customWidth="1"/>
    <col min="3" max="3" width="13.125" style="55" customWidth="1"/>
    <col min="4" max="4" width="12.875" style="64" customWidth="1"/>
    <col min="5" max="5" width="13.25390625" style="64" customWidth="1"/>
    <col min="6" max="6" width="13.125" style="64" customWidth="1"/>
    <col min="7" max="7" width="11.375" style="102" customWidth="1"/>
    <col min="8" max="8" width="12.25390625" style="102" customWidth="1"/>
    <col min="9" max="9" width="8.25390625" style="64" customWidth="1"/>
    <col min="10" max="10" width="8.625" style="64" customWidth="1"/>
    <col min="11" max="11" width="9.00390625" style="64" customWidth="1"/>
    <col min="12" max="12" width="10.375" style="64" customWidth="1"/>
    <col min="13" max="13" width="9.25390625" style="64" customWidth="1"/>
    <col min="14" max="16384" width="8.875" style="55" customWidth="1"/>
  </cols>
  <sheetData>
    <row r="1" ht="12.75">
      <c r="K1" s="44" t="s">
        <v>31</v>
      </c>
    </row>
    <row r="2" ht="12.75">
      <c r="K2" s="45" t="s">
        <v>32</v>
      </c>
    </row>
    <row r="3" ht="12.75">
      <c r="K3" s="45"/>
    </row>
    <row r="4" spans="1:13" s="53" customFormat="1" ht="18">
      <c r="A4" s="1" t="s">
        <v>53</v>
      </c>
      <c r="B4" s="52"/>
      <c r="C4" s="52"/>
      <c r="D4" s="62"/>
      <c r="E4" s="62"/>
      <c r="F4" s="62"/>
      <c r="G4" s="95"/>
      <c r="H4" s="95"/>
      <c r="I4" s="86"/>
      <c r="J4" s="2"/>
      <c r="L4" s="2"/>
      <c r="M4" s="2"/>
    </row>
    <row r="5" spans="1:13" s="53" customFormat="1" ht="12" customHeight="1">
      <c r="A5" s="1"/>
      <c r="B5" s="52"/>
      <c r="C5" s="52"/>
      <c r="D5" s="62"/>
      <c r="E5" s="62"/>
      <c r="F5" s="62"/>
      <c r="G5" s="95"/>
      <c r="H5" s="95"/>
      <c r="I5" s="86"/>
      <c r="J5" s="2"/>
      <c r="L5" s="2"/>
      <c r="M5" s="2"/>
    </row>
    <row r="6" spans="1:9" ht="12.75">
      <c r="A6" s="78"/>
      <c r="B6" s="54"/>
      <c r="C6" s="54"/>
      <c r="D6" s="63"/>
      <c r="E6" s="63"/>
      <c r="F6" s="63"/>
      <c r="G6" s="96"/>
      <c r="H6" s="96"/>
      <c r="I6" s="87"/>
    </row>
    <row r="7" spans="3:11" ht="14.25" customHeight="1" thickBot="1">
      <c r="C7" s="56"/>
      <c r="D7" s="85"/>
      <c r="H7" s="3" t="s">
        <v>23</v>
      </c>
      <c r="I7" s="88"/>
      <c r="K7" s="88"/>
    </row>
    <row r="8" spans="1:13" ht="21.75" customHeight="1" thickBot="1">
      <c r="A8" s="121" t="s">
        <v>0</v>
      </c>
      <c r="B8" s="123" t="s">
        <v>42</v>
      </c>
      <c r="C8" s="125" t="s">
        <v>46</v>
      </c>
      <c r="D8" s="127" t="s">
        <v>43</v>
      </c>
      <c r="E8" s="129" t="s">
        <v>47</v>
      </c>
      <c r="F8" s="131" t="s">
        <v>48</v>
      </c>
      <c r="G8" s="133" t="s">
        <v>38</v>
      </c>
      <c r="H8" s="134"/>
      <c r="I8" s="118" t="s">
        <v>16</v>
      </c>
      <c r="J8" s="119"/>
      <c r="K8" s="120"/>
      <c r="L8" s="116" t="s">
        <v>45</v>
      </c>
      <c r="M8" s="117"/>
    </row>
    <row r="9" spans="1:13" ht="41.25" customHeight="1" thickBot="1">
      <c r="A9" s="122"/>
      <c r="B9" s="124"/>
      <c r="C9" s="126"/>
      <c r="D9" s="128"/>
      <c r="E9" s="130"/>
      <c r="F9" s="132"/>
      <c r="G9" s="97" t="s">
        <v>49</v>
      </c>
      <c r="H9" s="98" t="s">
        <v>50</v>
      </c>
      <c r="I9" s="89" t="s">
        <v>44</v>
      </c>
      <c r="J9" s="90" t="s">
        <v>51</v>
      </c>
      <c r="K9" s="91" t="s">
        <v>52</v>
      </c>
      <c r="L9" s="46" t="s">
        <v>33</v>
      </c>
      <c r="M9" s="47" t="s">
        <v>34</v>
      </c>
    </row>
    <row r="10" spans="1:13" ht="12.75">
      <c r="A10" s="79" t="s">
        <v>1</v>
      </c>
      <c r="B10" s="26">
        <v>273970.5</v>
      </c>
      <c r="C10" s="25">
        <v>188815.9</v>
      </c>
      <c r="D10" s="26">
        <v>280427.1</v>
      </c>
      <c r="E10" s="26">
        <v>200169.6</v>
      </c>
      <c r="F10" s="77">
        <v>207212.4</v>
      </c>
      <c r="G10" s="103">
        <f>F10-E10</f>
        <v>7042.799999999988</v>
      </c>
      <c r="H10" s="104">
        <f>F10-C10</f>
        <v>18396.5</v>
      </c>
      <c r="I10" s="27">
        <f>F10/D10*100</f>
        <v>73.89171731262778</v>
      </c>
      <c r="J10" s="28">
        <f>F10/E10*100</f>
        <v>103.51841638290729</v>
      </c>
      <c r="K10" s="29">
        <f>F10/C10*100</f>
        <v>109.7430883733838</v>
      </c>
      <c r="L10" s="10">
        <f aca="true" t="shared" si="0" ref="L10:L31">F10/$F$31*100</f>
        <v>60.89088137214914</v>
      </c>
      <c r="M10" s="10">
        <f aca="true" t="shared" si="1" ref="M10:M43">F10/$F$43*100</f>
        <v>19.477547923462332</v>
      </c>
    </row>
    <row r="11" spans="1:13" ht="12.75">
      <c r="A11" s="4" t="s">
        <v>39</v>
      </c>
      <c r="B11" s="6">
        <v>538.3</v>
      </c>
      <c r="C11" s="12">
        <v>399.3</v>
      </c>
      <c r="D11" s="6">
        <v>553.6</v>
      </c>
      <c r="E11" s="6">
        <v>415.2</v>
      </c>
      <c r="F11" s="12">
        <v>366.1</v>
      </c>
      <c r="G11" s="105">
        <f>F11-E11</f>
        <v>-49.099999999999966</v>
      </c>
      <c r="H11" s="106">
        <f>F11-C11</f>
        <v>-33.19999999999999</v>
      </c>
      <c r="I11" s="7">
        <f>F11/D11*100</f>
        <v>66.1307803468208</v>
      </c>
      <c r="J11" s="8">
        <f>F11/E11*100</f>
        <v>88.17437379576108</v>
      </c>
      <c r="K11" s="9">
        <f>F11/C11*100</f>
        <v>91.6854495366892</v>
      </c>
      <c r="L11" s="10">
        <f t="shared" si="0"/>
        <v>0.10758116633147341</v>
      </c>
      <c r="M11" s="10">
        <f t="shared" si="1"/>
        <v>0.03441266205487491</v>
      </c>
    </row>
    <row r="12" spans="1:13" ht="25.5">
      <c r="A12" s="43" t="s">
        <v>29</v>
      </c>
      <c r="B12" s="48">
        <v>85284.3</v>
      </c>
      <c r="C12" s="5">
        <v>63459.1</v>
      </c>
      <c r="D12" s="26">
        <v>80693</v>
      </c>
      <c r="E12" s="26">
        <v>59693</v>
      </c>
      <c r="F12" s="5">
        <v>52513.2</v>
      </c>
      <c r="G12" s="107">
        <f aca="true" t="shared" si="2" ref="G12:G43">F12-E12</f>
        <v>-7179.800000000003</v>
      </c>
      <c r="H12" s="108">
        <f aca="true" t="shared" si="3" ref="H12:H43">F12-C12</f>
        <v>-10945.900000000001</v>
      </c>
      <c r="I12" s="27">
        <f>F12/D12*100</f>
        <v>65.07776387047203</v>
      </c>
      <c r="J12" s="28">
        <f>F12/E12*100</f>
        <v>87.97212403464393</v>
      </c>
      <c r="K12" s="9">
        <f>F12/C12*100</f>
        <v>82.75125238145515</v>
      </c>
      <c r="L12" s="10">
        <f t="shared" si="0"/>
        <v>15.431388428838922</v>
      </c>
      <c r="M12" s="10">
        <f t="shared" si="1"/>
        <v>4.936134949522143</v>
      </c>
    </row>
    <row r="13" spans="1:13" ht="12.75">
      <c r="A13" s="11" t="s">
        <v>2</v>
      </c>
      <c r="B13" s="6">
        <v>14616.9</v>
      </c>
      <c r="C13" s="12">
        <v>10710.4</v>
      </c>
      <c r="D13" s="6">
        <v>13470</v>
      </c>
      <c r="E13" s="6">
        <v>10300</v>
      </c>
      <c r="F13" s="12">
        <v>8799.7</v>
      </c>
      <c r="G13" s="105">
        <f t="shared" si="2"/>
        <v>-1500.2999999999993</v>
      </c>
      <c r="H13" s="106">
        <f t="shared" si="3"/>
        <v>-1910.699999999999</v>
      </c>
      <c r="I13" s="7">
        <f aca="true" t="shared" si="4" ref="I13:I43">F13/D13*100</f>
        <v>65.32813659985153</v>
      </c>
      <c r="J13" s="8">
        <f aca="true" t="shared" si="5" ref="J13:J43">F13/E13*100</f>
        <v>85.43398058252428</v>
      </c>
      <c r="K13" s="9">
        <f aca="true" t="shared" si="6" ref="K13:K43">F13/C13*100</f>
        <v>82.16033014639977</v>
      </c>
      <c r="L13" s="10">
        <f t="shared" si="0"/>
        <v>2.5858562943651098</v>
      </c>
      <c r="M13" s="10">
        <f t="shared" si="1"/>
        <v>0.8271540625082837</v>
      </c>
    </row>
    <row r="14" spans="1:13" ht="13.5" customHeight="1">
      <c r="A14" s="11" t="s">
        <v>3</v>
      </c>
      <c r="B14" s="6">
        <v>61.2</v>
      </c>
      <c r="C14" s="12">
        <v>61.2</v>
      </c>
      <c r="D14" s="6">
        <v>112</v>
      </c>
      <c r="E14" s="6">
        <v>112</v>
      </c>
      <c r="F14" s="12">
        <v>16.9</v>
      </c>
      <c r="G14" s="105">
        <f t="shared" si="2"/>
        <v>-95.1</v>
      </c>
      <c r="H14" s="106">
        <f t="shared" si="3"/>
        <v>-44.300000000000004</v>
      </c>
      <c r="I14" s="7">
        <f t="shared" si="4"/>
        <v>15.089285714285714</v>
      </c>
      <c r="J14" s="8">
        <f t="shared" si="5"/>
        <v>15.089285714285714</v>
      </c>
      <c r="K14" s="9">
        <f t="shared" si="6"/>
        <v>27.614379084967318</v>
      </c>
      <c r="L14" s="10">
        <f t="shared" si="0"/>
        <v>0.004966188776295823</v>
      </c>
      <c r="M14" s="10">
        <f t="shared" si="1"/>
        <v>0.0015885659347920945</v>
      </c>
    </row>
    <row r="15" spans="1:13" ht="23.25" customHeight="1">
      <c r="A15" s="41" t="s">
        <v>30</v>
      </c>
      <c r="B15" s="6">
        <v>1325.9</v>
      </c>
      <c r="C15" s="12">
        <v>670.4</v>
      </c>
      <c r="D15" s="6">
        <v>1613</v>
      </c>
      <c r="E15" s="6">
        <v>1013</v>
      </c>
      <c r="F15" s="12">
        <v>674.3</v>
      </c>
      <c r="G15" s="105">
        <f t="shared" si="2"/>
        <v>-338.70000000000005</v>
      </c>
      <c r="H15" s="106">
        <f t="shared" si="3"/>
        <v>3.8999999999999773</v>
      </c>
      <c r="I15" s="7">
        <f t="shared" si="4"/>
        <v>41.80409175449473</v>
      </c>
      <c r="J15" s="8">
        <f t="shared" si="5"/>
        <v>66.56465942744323</v>
      </c>
      <c r="K15" s="9">
        <f t="shared" si="6"/>
        <v>100.58174224343675</v>
      </c>
      <c r="L15" s="10">
        <f t="shared" si="0"/>
        <v>0.19814799360096286</v>
      </c>
      <c r="M15" s="10">
        <f t="shared" si="1"/>
        <v>0.0633828408183615</v>
      </c>
    </row>
    <row r="16" spans="1:13" ht="12.75" customHeight="1">
      <c r="A16" s="11" t="s">
        <v>4</v>
      </c>
      <c r="B16" s="6">
        <v>6512.1</v>
      </c>
      <c r="C16" s="12">
        <v>4537.4</v>
      </c>
      <c r="D16" s="6">
        <v>6235</v>
      </c>
      <c r="E16" s="6">
        <v>4626.2</v>
      </c>
      <c r="F16" s="12">
        <v>5087.6</v>
      </c>
      <c r="G16" s="105">
        <f t="shared" si="2"/>
        <v>461.40000000000055</v>
      </c>
      <c r="H16" s="106">
        <f t="shared" si="3"/>
        <v>550.2000000000007</v>
      </c>
      <c r="I16" s="7">
        <f t="shared" si="4"/>
        <v>81.59743384121893</v>
      </c>
      <c r="J16" s="8">
        <f t="shared" si="5"/>
        <v>109.97362846396612</v>
      </c>
      <c r="K16" s="9">
        <f t="shared" si="6"/>
        <v>112.12588707189141</v>
      </c>
      <c r="L16" s="10">
        <f t="shared" si="0"/>
        <v>1.4950285217918715</v>
      </c>
      <c r="M16" s="10">
        <f t="shared" si="1"/>
        <v>0.47822414496143556</v>
      </c>
    </row>
    <row r="17" spans="1:13" ht="12.75" customHeight="1" hidden="1">
      <c r="A17" s="11" t="s">
        <v>22</v>
      </c>
      <c r="B17" s="6">
        <v>0</v>
      </c>
      <c r="C17" s="12">
        <v>0</v>
      </c>
      <c r="D17" s="6">
        <v>0</v>
      </c>
      <c r="E17" s="6">
        <v>0</v>
      </c>
      <c r="F17" s="12">
        <v>0</v>
      </c>
      <c r="G17" s="105">
        <f t="shared" si="2"/>
        <v>0</v>
      </c>
      <c r="H17" s="106">
        <f t="shared" si="3"/>
        <v>0</v>
      </c>
      <c r="I17" s="7" t="e">
        <f t="shared" si="4"/>
        <v>#DIV/0!</v>
      </c>
      <c r="J17" s="8" t="e">
        <f t="shared" si="5"/>
        <v>#DIV/0!</v>
      </c>
      <c r="K17" s="9" t="e">
        <f t="shared" si="6"/>
        <v>#DIV/0!</v>
      </c>
      <c r="L17" s="10">
        <f t="shared" si="0"/>
        <v>0</v>
      </c>
      <c r="M17" s="10">
        <f t="shared" si="1"/>
        <v>0</v>
      </c>
    </row>
    <row r="18" spans="1:13" ht="11.25" customHeight="1" hidden="1">
      <c r="A18" s="11" t="s">
        <v>14</v>
      </c>
      <c r="B18" s="6">
        <v>0</v>
      </c>
      <c r="C18" s="12">
        <v>0</v>
      </c>
      <c r="D18" s="6">
        <v>0</v>
      </c>
      <c r="E18" s="6">
        <v>0</v>
      </c>
      <c r="F18" s="12">
        <v>0</v>
      </c>
      <c r="G18" s="105">
        <f t="shared" si="2"/>
        <v>0</v>
      </c>
      <c r="H18" s="106">
        <f t="shared" si="3"/>
        <v>0</v>
      </c>
      <c r="I18" s="7" t="e">
        <f t="shared" si="4"/>
        <v>#DIV/0!</v>
      </c>
      <c r="J18" s="8" t="e">
        <f t="shared" si="5"/>
        <v>#DIV/0!</v>
      </c>
      <c r="K18" s="9" t="e">
        <f t="shared" si="6"/>
        <v>#DIV/0!</v>
      </c>
      <c r="L18" s="10">
        <f t="shared" si="0"/>
        <v>0</v>
      </c>
      <c r="M18" s="10">
        <f t="shared" si="1"/>
        <v>0</v>
      </c>
    </row>
    <row r="19" spans="1:13" ht="14.25" customHeight="1">
      <c r="A19" s="11" t="s">
        <v>12</v>
      </c>
      <c r="B19" s="6">
        <v>43853.3</v>
      </c>
      <c r="C19" s="12">
        <v>32505.2</v>
      </c>
      <c r="D19" s="6">
        <v>39261.8</v>
      </c>
      <c r="E19" s="6">
        <v>28450.2</v>
      </c>
      <c r="F19" s="12">
        <v>33779.1</v>
      </c>
      <c r="G19" s="105">
        <f t="shared" si="2"/>
        <v>5328.899999999998</v>
      </c>
      <c r="H19" s="106">
        <f t="shared" si="3"/>
        <v>1273.8999999999978</v>
      </c>
      <c r="I19" s="7">
        <f t="shared" si="4"/>
        <v>86.03553581343697</v>
      </c>
      <c r="J19" s="8">
        <f t="shared" si="5"/>
        <v>118.73062403779235</v>
      </c>
      <c r="K19" s="9">
        <f t="shared" si="6"/>
        <v>103.91906525725115</v>
      </c>
      <c r="L19" s="10">
        <f t="shared" si="0"/>
        <v>9.926235934519184</v>
      </c>
      <c r="M19" s="10">
        <f t="shared" si="1"/>
        <v>3.175167311712168</v>
      </c>
    </row>
    <row r="20" spans="1:13" ht="13.5" customHeight="1">
      <c r="A20" s="11" t="s">
        <v>20</v>
      </c>
      <c r="B20" s="6">
        <v>8883.5</v>
      </c>
      <c r="C20" s="12">
        <v>6930</v>
      </c>
      <c r="D20" s="6">
        <v>9041.4</v>
      </c>
      <c r="E20" s="6">
        <v>6649.5</v>
      </c>
      <c r="F20" s="12">
        <v>6282.5</v>
      </c>
      <c r="G20" s="105">
        <f t="shared" si="2"/>
        <v>-367</v>
      </c>
      <c r="H20" s="106">
        <f t="shared" si="3"/>
        <v>-647.5</v>
      </c>
      <c r="I20" s="7">
        <f t="shared" si="4"/>
        <v>69.48592032207401</v>
      </c>
      <c r="J20" s="8">
        <f t="shared" si="5"/>
        <v>94.48078802917512</v>
      </c>
      <c r="K20" s="9">
        <f t="shared" si="6"/>
        <v>90.65656565656566</v>
      </c>
      <c r="L20" s="10">
        <f t="shared" si="0"/>
        <v>1.846158638288669</v>
      </c>
      <c r="M20" s="10">
        <f t="shared" si="1"/>
        <v>0.5905423364101381</v>
      </c>
    </row>
    <row r="21" spans="1:13" ht="13.5" customHeight="1">
      <c r="A21" s="11" t="s">
        <v>25</v>
      </c>
      <c r="B21" s="6">
        <v>2.8</v>
      </c>
      <c r="C21" s="12">
        <v>2.8</v>
      </c>
      <c r="D21" s="6">
        <v>5</v>
      </c>
      <c r="E21" s="6">
        <v>5</v>
      </c>
      <c r="F21" s="12">
        <v>27</v>
      </c>
      <c r="G21" s="105">
        <f t="shared" si="2"/>
        <v>22</v>
      </c>
      <c r="H21" s="106">
        <f t="shared" si="3"/>
        <v>24.2</v>
      </c>
      <c r="I21" s="7">
        <f t="shared" si="4"/>
        <v>540</v>
      </c>
      <c r="J21" s="8">
        <f t="shared" si="5"/>
        <v>540</v>
      </c>
      <c r="K21" s="9">
        <f t="shared" si="6"/>
        <v>964.2857142857144</v>
      </c>
      <c r="L21" s="10">
        <f t="shared" si="0"/>
        <v>0.00793414774911167</v>
      </c>
      <c r="M21" s="10">
        <f t="shared" si="1"/>
        <v>0.0025379455762950622</v>
      </c>
    </row>
    <row r="22" spans="1:13" ht="13.5" customHeight="1">
      <c r="A22" s="11" t="s">
        <v>35</v>
      </c>
      <c r="B22" s="6">
        <v>199.1</v>
      </c>
      <c r="C22" s="12">
        <v>124</v>
      </c>
      <c r="D22" s="6">
        <v>923.9</v>
      </c>
      <c r="E22" s="6">
        <v>713</v>
      </c>
      <c r="F22" s="12">
        <v>535.3</v>
      </c>
      <c r="G22" s="105">
        <f t="shared" si="2"/>
        <v>-177.70000000000005</v>
      </c>
      <c r="H22" s="106">
        <f t="shared" si="3"/>
        <v>411.29999999999995</v>
      </c>
      <c r="I22" s="7">
        <f t="shared" si="4"/>
        <v>57.93917090594219</v>
      </c>
      <c r="J22" s="8">
        <f t="shared" si="5"/>
        <v>75.07713884992987</v>
      </c>
      <c r="K22" s="9">
        <f t="shared" si="6"/>
        <v>431.6935483870967</v>
      </c>
      <c r="L22" s="10">
        <f t="shared" si="0"/>
        <v>0.15730182555923986</v>
      </c>
      <c r="M22" s="10">
        <f t="shared" si="1"/>
        <v>0.05031712099965728</v>
      </c>
    </row>
    <row r="23" spans="1:13" ht="14.25" customHeight="1">
      <c r="A23" s="11" t="s">
        <v>5</v>
      </c>
      <c r="B23" s="6">
        <v>9585.6</v>
      </c>
      <c r="C23" s="12">
        <v>7416.4</v>
      </c>
      <c r="D23" s="6">
        <v>8345.3</v>
      </c>
      <c r="E23" s="6">
        <v>6633.9</v>
      </c>
      <c r="F23" s="12">
        <v>6501.9</v>
      </c>
      <c r="G23" s="105">
        <f t="shared" si="2"/>
        <v>-132</v>
      </c>
      <c r="H23" s="106">
        <f t="shared" si="3"/>
        <v>-914.5</v>
      </c>
      <c r="I23" s="7">
        <f t="shared" si="4"/>
        <v>77.91091991899633</v>
      </c>
      <c r="J23" s="8">
        <f t="shared" si="5"/>
        <v>98.01022023244246</v>
      </c>
      <c r="K23" s="9">
        <f t="shared" si="6"/>
        <v>87.66921956744513</v>
      </c>
      <c r="L23" s="10">
        <f t="shared" si="0"/>
        <v>1.9106309351833022</v>
      </c>
      <c r="M23" s="10">
        <f t="shared" si="1"/>
        <v>0.6111654941671432</v>
      </c>
    </row>
    <row r="24" spans="1:13" ht="24" customHeight="1">
      <c r="A24" s="41" t="s">
        <v>27</v>
      </c>
      <c r="B24" s="6">
        <v>31050.1</v>
      </c>
      <c r="C24" s="12">
        <v>22013.4</v>
      </c>
      <c r="D24" s="6">
        <v>29857.1</v>
      </c>
      <c r="E24" s="6">
        <v>21997.7</v>
      </c>
      <c r="F24" s="12">
        <v>13651.4</v>
      </c>
      <c r="G24" s="105">
        <f t="shared" si="2"/>
        <v>-8346.300000000001</v>
      </c>
      <c r="H24" s="106">
        <f t="shared" si="3"/>
        <v>-8362.000000000002</v>
      </c>
      <c r="I24" s="7">
        <f t="shared" si="4"/>
        <v>45.72245797482006</v>
      </c>
      <c r="J24" s="8">
        <f t="shared" si="5"/>
        <v>62.05830609563727</v>
      </c>
      <c r="K24" s="9">
        <f t="shared" si="6"/>
        <v>62.01404599016962</v>
      </c>
      <c r="L24" s="10">
        <f t="shared" si="0"/>
        <v>4.0115638734156684</v>
      </c>
      <c r="M24" s="10">
        <f t="shared" si="1"/>
        <v>1.283204082971645</v>
      </c>
    </row>
    <row r="25" spans="1:13" ht="14.25" customHeight="1">
      <c r="A25" s="11" t="s">
        <v>11</v>
      </c>
      <c r="B25" s="6">
        <v>4392.8</v>
      </c>
      <c r="C25" s="12">
        <v>4234.5</v>
      </c>
      <c r="D25" s="6">
        <v>959</v>
      </c>
      <c r="E25" s="6">
        <v>580.5</v>
      </c>
      <c r="F25" s="12">
        <v>683</v>
      </c>
      <c r="G25" s="105">
        <f t="shared" si="2"/>
        <v>102.5</v>
      </c>
      <c r="H25" s="106">
        <f t="shared" si="3"/>
        <v>-3551.5</v>
      </c>
      <c r="I25" s="7">
        <f t="shared" si="4"/>
        <v>71.22002085505736</v>
      </c>
      <c r="J25" s="8">
        <f t="shared" si="5"/>
        <v>117.65719207579673</v>
      </c>
      <c r="K25" s="9">
        <f t="shared" si="6"/>
        <v>16.12941315385524</v>
      </c>
      <c r="L25" s="10">
        <f t="shared" si="0"/>
        <v>0.2007045523201211</v>
      </c>
      <c r="M25" s="10">
        <f t="shared" si="1"/>
        <v>0.06420062328183436</v>
      </c>
    </row>
    <row r="26" spans="1:13" ht="14.25" customHeight="1">
      <c r="A26" s="11" t="s">
        <v>18</v>
      </c>
      <c r="B26" s="6">
        <v>2550.5</v>
      </c>
      <c r="C26" s="12">
        <v>2221.9</v>
      </c>
      <c r="D26" s="6">
        <v>2019.5</v>
      </c>
      <c r="E26" s="6">
        <v>1514.8</v>
      </c>
      <c r="F26" s="12">
        <v>823.7</v>
      </c>
      <c r="G26" s="105">
        <f t="shared" si="2"/>
        <v>-691.0999999999999</v>
      </c>
      <c r="H26" s="106">
        <f t="shared" si="3"/>
        <v>-1398.2</v>
      </c>
      <c r="I26" s="7">
        <f t="shared" si="4"/>
        <v>40.78732359494925</v>
      </c>
      <c r="J26" s="8">
        <f t="shared" si="5"/>
        <v>54.37681542117772</v>
      </c>
      <c r="K26" s="9">
        <f t="shared" si="6"/>
        <v>37.07187542193618</v>
      </c>
      <c r="L26" s="10">
        <f t="shared" si="0"/>
        <v>0.24205027781271415</v>
      </c>
      <c r="M26" s="10">
        <f t="shared" si="1"/>
        <v>0.07742613967386085</v>
      </c>
    </row>
    <row r="27" spans="1:13" ht="14.25" customHeight="1">
      <c r="A27" s="11" t="s">
        <v>40</v>
      </c>
      <c r="B27" s="6">
        <v>3338.6</v>
      </c>
      <c r="C27" s="12">
        <v>2305.8</v>
      </c>
      <c r="D27" s="6">
        <v>1850</v>
      </c>
      <c r="E27" s="6">
        <v>1387.5</v>
      </c>
      <c r="F27" s="12">
        <v>1368</v>
      </c>
      <c r="G27" s="105">
        <f t="shared" si="2"/>
        <v>-19.5</v>
      </c>
      <c r="H27" s="106">
        <f t="shared" si="3"/>
        <v>-937.8000000000002</v>
      </c>
      <c r="I27" s="7">
        <f t="shared" si="4"/>
        <v>73.94594594594595</v>
      </c>
      <c r="J27" s="8">
        <f t="shared" si="5"/>
        <v>98.5945945945946</v>
      </c>
      <c r="K27" s="9">
        <f t="shared" si="6"/>
        <v>59.32864949258392</v>
      </c>
      <c r="L27" s="10">
        <f t="shared" si="0"/>
        <v>0.40199681928832454</v>
      </c>
      <c r="M27" s="10">
        <f t="shared" si="1"/>
        <v>0.12858924253228315</v>
      </c>
    </row>
    <row r="28" spans="1:13" ht="12.75" customHeight="1">
      <c r="A28" s="11" t="s">
        <v>41</v>
      </c>
      <c r="B28" s="6">
        <v>7077.1</v>
      </c>
      <c r="C28" s="12">
        <v>4687.9</v>
      </c>
      <c r="D28" s="6">
        <v>1201.7</v>
      </c>
      <c r="E28" s="6">
        <v>1173.5</v>
      </c>
      <c r="F28" s="12">
        <v>1796.6</v>
      </c>
      <c r="G28" s="105">
        <f t="shared" si="2"/>
        <v>623.0999999999999</v>
      </c>
      <c r="H28" s="106">
        <f t="shared" si="3"/>
        <v>-2891.2999999999997</v>
      </c>
      <c r="I28" s="7">
        <f t="shared" si="4"/>
        <v>149.50486810351998</v>
      </c>
      <c r="J28" s="8">
        <f t="shared" si="5"/>
        <v>153.09757136770344</v>
      </c>
      <c r="K28" s="9">
        <f t="shared" si="6"/>
        <v>38.32419633524606</v>
      </c>
      <c r="L28" s="10">
        <f t="shared" si="0"/>
        <v>0.5279440683723713</v>
      </c>
      <c r="M28" s="10">
        <f t="shared" si="1"/>
        <v>0.16887677860635958</v>
      </c>
    </row>
    <row r="29" spans="1:13" ht="12.75" customHeight="1">
      <c r="A29" s="13" t="s">
        <v>8</v>
      </c>
      <c r="B29" s="15">
        <v>-0.3</v>
      </c>
      <c r="C29" s="14">
        <v>117.7</v>
      </c>
      <c r="D29" s="15">
        <v>0</v>
      </c>
      <c r="E29" s="15">
        <v>0</v>
      </c>
      <c r="F29" s="14">
        <v>44.1</v>
      </c>
      <c r="G29" s="109">
        <f t="shared" si="2"/>
        <v>44.1</v>
      </c>
      <c r="H29" s="110">
        <f t="shared" si="3"/>
        <v>-73.6</v>
      </c>
      <c r="I29" s="7" t="e">
        <f t="shared" si="4"/>
        <v>#DIV/0!</v>
      </c>
      <c r="J29" s="8" t="e">
        <f t="shared" si="5"/>
        <v>#DIV/0!</v>
      </c>
      <c r="K29" s="9">
        <f t="shared" si="6"/>
        <v>37.46813933729822</v>
      </c>
      <c r="L29" s="10">
        <f t="shared" si="0"/>
        <v>0.012959107990215726</v>
      </c>
      <c r="M29" s="10">
        <f t="shared" si="1"/>
        <v>0.004145311107948602</v>
      </c>
    </row>
    <row r="30" spans="1:13" ht="15" customHeight="1" thickBot="1">
      <c r="A30" s="13" t="s">
        <v>15</v>
      </c>
      <c r="B30" s="15">
        <v>1413.1</v>
      </c>
      <c r="C30" s="14">
        <v>1404.7</v>
      </c>
      <c r="D30" s="15">
        <v>0</v>
      </c>
      <c r="E30" s="15">
        <v>0</v>
      </c>
      <c r="F30" s="14">
        <v>138.4</v>
      </c>
      <c r="G30" s="109">
        <f t="shared" si="2"/>
        <v>138.4</v>
      </c>
      <c r="H30" s="110">
        <f t="shared" si="3"/>
        <v>-1266.3</v>
      </c>
      <c r="I30" s="7" t="e">
        <f t="shared" si="4"/>
        <v>#DIV/0!</v>
      </c>
      <c r="J30" s="8" t="e">
        <f t="shared" si="5"/>
        <v>#DIV/0!</v>
      </c>
      <c r="K30" s="9">
        <f t="shared" si="6"/>
        <v>9.852637573859187</v>
      </c>
      <c r="L30" s="10">
        <f t="shared" si="0"/>
        <v>0.04066985364729834</v>
      </c>
      <c r="M30" s="10">
        <f t="shared" si="1"/>
        <v>0.013009321028119875</v>
      </c>
    </row>
    <row r="31" spans="1:14" ht="17.25" customHeight="1" thickBot="1">
      <c r="A31" s="16" t="s">
        <v>21</v>
      </c>
      <c r="B31" s="18">
        <f>SUM(B10:B30)</f>
        <v>494655.39999999985</v>
      </c>
      <c r="C31" s="17">
        <f>SUM(C10:C30)</f>
        <v>352618.0000000002</v>
      </c>
      <c r="D31" s="18">
        <f>SUM(D10:D30)</f>
        <v>476568.39999999997</v>
      </c>
      <c r="E31" s="18">
        <f>SUM(E10:E30)</f>
        <v>345434.6000000001</v>
      </c>
      <c r="F31" s="17">
        <f>SUM(F10:F30)</f>
        <v>340301.2</v>
      </c>
      <c r="G31" s="111">
        <f t="shared" si="2"/>
        <v>-5133.4000000000815</v>
      </c>
      <c r="H31" s="112">
        <f t="shared" si="3"/>
        <v>-12316.800000000163</v>
      </c>
      <c r="I31" s="19">
        <f t="shared" si="4"/>
        <v>71.4065808811495</v>
      </c>
      <c r="J31" s="20">
        <f t="shared" si="5"/>
        <v>98.51392998848405</v>
      </c>
      <c r="K31" s="21">
        <f t="shared" si="6"/>
        <v>96.50704161443824</v>
      </c>
      <c r="L31" s="22">
        <f t="shared" si="0"/>
        <v>100</v>
      </c>
      <c r="M31" s="23">
        <f t="shared" si="1"/>
        <v>31.987626857329676</v>
      </c>
      <c r="N31" s="73"/>
    </row>
    <row r="32" spans="1:13" ht="13.5" customHeight="1" hidden="1" thickBot="1">
      <c r="A32" s="83" t="s">
        <v>36</v>
      </c>
      <c r="B32" s="48">
        <v>0</v>
      </c>
      <c r="C32" s="5">
        <v>0</v>
      </c>
      <c r="D32" s="48">
        <v>0</v>
      </c>
      <c r="E32" s="48">
        <v>0</v>
      </c>
      <c r="F32" s="5">
        <v>0</v>
      </c>
      <c r="G32" s="107">
        <f t="shared" si="2"/>
        <v>0</v>
      </c>
      <c r="H32" s="108">
        <f t="shared" si="3"/>
        <v>0</v>
      </c>
      <c r="I32" s="68" t="e">
        <f>F32/D32*100</f>
        <v>#DIV/0!</v>
      </c>
      <c r="J32" s="69" t="e">
        <f>F32/E32*100</f>
        <v>#DIV/0!</v>
      </c>
      <c r="K32" s="70" t="e">
        <f>F32/C32*100</f>
        <v>#DIV/0!</v>
      </c>
      <c r="L32" s="30"/>
      <c r="M32" s="60">
        <f t="shared" si="1"/>
        <v>0</v>
      </c>
    </row>
    <row r="33" spans="1:13" s="73" customFormat="1" ht="14.25" customHeight="1" hidden="1" thickBot="1">
      <c r="A33" s="84" t="s">
        <v>37</v>
      </c>
      <c r="B33" s="18">
        <f>SUM(B32)</f>
        <v>0</v>
      </c>
      <c r="C33" s="17">
        <f>SUM(C32)</f>
        <v>0</v>
      </c>
      <c r="D33" s="18">
        <f>SUM(D32)</f>
        <v>0</v>
      </c>
      <c r="E33" s="18">
        <f>SUM(E32)</f>
        <v>0</v>
      </c>
      <c r="F33" s="51">
        <f>SUM(F32)</f>
        <v>0</v>
      </c>
      <c r="G33" s="111">
        <f t="shared" si="2"/>
        <v>0</v>
      </c>
      <c r="H33" s="113">
        <f t="shared" si="3"/>
        <v>0</v>
      </c>
      <c r="I33" s="19" t="e">
        <f>F33/D33*100</f>
        <v>#DIV/0!</v>
      </c>
      <c r="J33" s="20" t="e">
        <f>F33/E33*100</f>
        <v>#DIV/0!</v>
      </c>
      <c r="K33" s="21" t="e">
        <f>F33/C33*100</f>
        <v>#DIV/0!</v>
      </c>
      <c r="L33" s="49"/>
      <c r="M33" s="61">
        <f t="shared" si="1"/>
        <v>0</v>
      </c>
    </row>
    <row r="34" spans="1:13" ht="12.75">
      <c r="A34" s="24" t="s">
        <v>13</v>
      </c>
      <c r="B34" s="26">
        <v>62860.7</v>
      </c>
      <c r="C34" s="25">
        <v>56831.3</v>
      </c>
      <c r="D34" s="26">
        <v>54951</v>
      </c>
      <c r="E34" s="26">
        <v>49455.9</v>
      </c>
      <c r="F34" s="25">
        <v>49455.9</v>
      </c>
      <c r="G34" s="103">
        <f t="shared" si="2"/>
        <v>0</v>
      </c>
      <c r="H34" s="104">
        <f t="shared" si="3"/>
        <v>-7375.4000000000015</v>
      </c>
      <c r="I34" s="27">
        <f t="shared" si="4"/>
        <v>90</v>
      </c>
      <c r="J34" s="28">
        <f t="shared" si="5"/>
        <v>100</v>
      </c>
      <c r="K34" s="29">
        <f t="shared" si="6"/>
        <v>87.02229229315536</v>
      </c>
      <c r="L34" s="30"/>
      <c r="M34" s="60">
        <f t="shared" si="1"/>
        <v>4.648754912099666</v>
      </c>
    </row>
    <row r="35" spans="1:13" ht="12.75">
      <c r="A35" s="11" t="s">
        <v>9</v>
      </c>
      <c r="B35" s="6">
        <v>115007.8</v>
      </c>
      <c r="C35" s="12">
        <v>96825.9</v>
      </c>
      <c r="D35" s="6">
        <v>211488.8</v>
      </c>
      <c r="E35" s="6">
        <v>115535.9</v>
      </c>
      <c r="F35" s="12">
        <v>108299</v>
      </c>
      <c r="G35" s="105">
        <f t="shared" si="2"/>
        <v>-7236.899999999994</v>
      </c>
      <c r="H35" s="106">
        <f t="shared" si="3"/>
        <v>11473.100000000006</v>
      </c>
      <c r="I35" s="7">
        <f t="shared" si="4"/>
        <v>51.207912664878705</v>
      </c>
      <c r="J35" s="8">
        <f t="shared" si="5"/>
        <v>93.73623263418557</v>
      </c>
      <c r="K35" s="9">
        <f t="shared" si="6"/>
        <v>111.8492056360953</v>
      </c>
      <c r="L35" s="30"/>
      <c r="M35" s="60">
        <f t="shared" si="1"/>
        <v>10.17988770248811</v>
      </c>
    </row>
    <row r="36" spans="1:13" ht="12.75">
      <c r="A36" s="11" t="s">
        <v>10</v>
      </c>
      <c r="B36" s="6">
        <v>600816.4</v>
      </c>
      <c r="C36" s="12">
        <v>468559.8</v>
      </c>
      <c r="D36" s="6">
        <v>690793.9</v>
      </c>
      <c r="E36" s="6">
        <v>538261.6</v>
      </c>
      <c r="F36" s="12">
        <v>533618.7</v>
      </c>
      <c r="G36" s="105">
        <f t="shared" si="2"/>
        <v>-4642.900000000023</v>
      </c>
      <c r="H36" s="106">
        <f t="shared" si="3"/>
        <v>65058.899999999965</v>
      </c>
      <c r="I36" s="7">
        <f t="shared" si="4"/>
        <v>77.24716445816907</v>
      </c>
      <c r="J36" s="8">
        <f t="shared" si="5"/>
        <v>99.13742685712673</v>
      </c>
      <c r="K36" s="9">
        <f t="shared" si="6"/>
        <v>113.884865923197</v>
      </c>
      <c r="L36" s="30"/>
      <c r="M36" s="60">
        <f t="shared" si="1"/>
        <v>50.15908218864155</v>
      </c>
    </row>
    <row r="37" spans="1:13" ht="13.5" thickBot="1">
      <c r="A37" s="13" t="s">
        <v>17</v>
      </c>
      <c r="B37" s="15">
        <v>59986.7</v>
      </c>
      <c r="C37" s="14">
        <v>33832.4</v>
      </c>
      <c r="D37" s="15">
        <v>42358.4</v>
      </c>
      <c r="E37" s="15">
        <v>33252</v>
      </c>
      <c r="F37" s="14">
        <v>32722.7</v>
      </c>
      <c r="G37" s="109">
        <f t="shared" si="2"/>
        <v>-529.2999999999993</v>
      </c>
      <c r="H37" s="110">
        <f t="shared" si="3"/>
        <v>-1109.7000000000007</v>
      </c>
      <c r="I37" s="31">
        <f t="shared" si="4"/>
        <v>77.25197363450933</v>
      </c>
      <c r="J37" s="32">
        <f t="shared" si="5"/>
        <v>98.40821604715507</v>
      </c>
      <c r="K37" s="33">
        <f t="shared" si="6"/>
        <v>96.72000803963064</v>
      </c>
      <c r="L37" s="30"/>
      <c r="M37" s="60">
        <f t="shared" si="1"/>
        <v>3.0758678410900164</v>
      </c>
    </row>
    <row r="38" spans="1:13" s="73" customFormat="1" ht="13.5" thickBot="1">
      <c r="A38" s="16" t="s">
        <v>26</v>
      </c>
      <c r="B38" s="18">
        <f>SUM(B34:B37)</f>
        <v>838671.6</v>
      </c>
      <c r="C38" s="17">
        <f>SUM(C34:C37)</f>
        <v>656049.4</v>
      </c>
      <c r="D38" s="18">
        <f>SUM(D34:D37)</f>
        <v>999592.1</v>
      </c>
      <c r="E38" s="18">
        <f>SUM(E34:E37)</f>
        <v>736505.3999999999</v>
      </c>
      <c r="F38" s="17">
        <f>SUM(F34:F37)</f>
        <v>724096.2999999999</v>
      </c>
      <c r="G38" s="111">
        <f t="shared" si="2"/>
        <v>-12409.099999999977</v>
      </c>
      <c r="H38" s="112">
        <f t="shared" si="3"/>
        <v>68046.8999999999</v>
      </c>
      <c r="I38" s="19">
        <f t="shared" si="4"/>
        <v>72.439177940682</v>
      </c>
      <c r="J38" s="20">
        <f t="shared" si="5"/>
        <v>98.3151379473932</v>
      </c>
      <c r="K38" s="21">
        <f t="shared" si="6"/>
        <v>110.37222196986993</v>
      </c>
      <c r="L38" s="34"/>
      <c r="M38" s="60">
        <f t="shared" si="1"/>
        <v>68.06359264431934</v>
      </c>
    </row>
    <row r="39" spans="1:13" s="73" customFormat="1" ht="12.75" customHeight="1" hidden="1">
      <c r="A39" s="42" t="s">
        <v>28</v>
      </c>
      <c r="B39" s="58">
        <v>0</v>
      </c>
      <c r="C39" s="59">
        <v>0</v>
      </c>
      <c r="D39" s="58">
        <v>0</v>
      </c>
      <c r="E39" s="58">
        <v>0</v>
      </c>
      <c r="F39" s="59">
        <v>0</v>
      </c>
      <c r="G39" s="103">
        <f t="shared" si="2"/>
        <v>0</v>
      </c>
      <c r="H39" s="104">
        <f t="shared" si="3"/>
        <v>0</v>
      </c>
      <c r="I39" s="27" t="e">
        <f t="shared" si="4"/>
        <v>#DIV/0!</v>
      </c>
      <c r="J39" s="28" t="e">
        <f t="shared" si="5"/>
        <v>#DIV/0!</v>
      </c>
      <c r="K39" s="29" t="e">
        <f t="shared" si="6"/>
        <v>#DIV/0!</v>
      </c>
      <c r="L39" s="34"/>
      <c r="M39" s="60">
        <f t="shared" si="1"/>
        <v>0</v>
      </c>
    </row>
    <row r="40" spans="1:13" ht="12.75">
      <c r="A40" s="35" t="s">
        <v>24</v>
      </c>
      <c r="B40" s="26">
        <v>495</v>
      </c>
      <c r="C40" s="25">
        <v>495</v>
      </c>
      <c r="D40" s="48">
        <v>0</v>
      </c>
      <c r="E40" s="26">
        <v>0</v>
      </c>
      <c r="F40" s="25">
        <v>0</v>
      </c>
      <c r="G40" s="103">
        <f t="shared" si="2"/>
        <v>0</v>
      </c>
      <c r="H40" s="104">
        <f t="shared" si="3"/>
        <v>-495</v>
      </c>
      <c r="I40" s="27" t="e">
        <f t="shared" si="4"/>
        <v>#DIV/0!</v>
      </c>
      <c r="J40" s="28" t="e">
        <f t="shared" si="5"/>
        <v>#DIV/0!</v>
      </c>
      <c r="K40" s="29">
        <f t="shared" si="6"/>
        <v>0</v>
      </c>
      <c r="L40" s="30"/>
      <c r="M40" s="60">
        <f t="shared" si="1"/>
        <v>0</v>
      </c>
    </row>
    <row r="41" spans="1:13" ht="13.5" thickBot="1">
      <c r="A41" s="36" t="s">
        <v>19</v>
      </c>
      <c r="B41" s="37">
        <v>-890.3</v>
      </c>
      <c r="C41" s="50">
        <v>-890.3</v>
      </c>
      <c r="D41" s="37">
        <v>0</v>
      </c>
      <c r="E41" s="37">
        <v>0</v>
      </c>
      <c r="F41" s="50">
        <v>-544.9</v>
      </c>
      <c r="G41" s="114">
        <f t="shared" si="2"/>
        <v>-544.9</v>
      </c>
      <c r="H41" s="115">
        <f t="shared" si="3"/>
        <v>345.4</v>
      </c>
      <c r="I41" s="71" t="e">
        <f t="shared" si="4"/>
        <v>#DIV/0!</v>
      </c>
      <c r="J41" s="72" t="e">
        <f t="shared" si="5"/>
        <v>#DIV/0!</v>
      </c>
      <c r="K41" s="38">
        <f t="shared" si="6"/>
        <v>61.204088509491186</v>
      </c>
      <c r="L41" s="30"/>
      <c r="M41" s="60">
        <f t="shared" si="1"/>
        <v>-0.05121950164900665</v>
      </c>
    </row>
    <row r="42" spans="1:13" s="73" customFormat="1" ht="18" customHeight="1" thickBot="1">
      <c r="A42" s="39" t="s">
        <v>6</v>
      </c>
      <c r="B42" s="18">
        <f>B38+B40+B41+B39+B33</f>
        <v>838276.2999999999</v>
      </c>
      <c r="C42" s="17">
        <f>C38+C40+C41+C39+C33</f>
        <v>655654.1</v>
      </c>
      <c r="D42" s="18">
        <f>D38+D40+D41+D39+D33</f>
        <v>999592.1</v>
      </c>
      <c r="E42" s="18">
        <f>E38+E40+E41+E39+E33</f>
        <v>736505.3999999999</v>
      </c>
      <c r="F42" s="51">
        <f>F38+F40+F41+F39+F33</f>
        <v>723551.3999999999</v>
      </c>
      <c r="G42" s="111">
        <f t="shared" si="2"/>
        <v>-12954</v>
      </c>
      <c r="H42" s="113">
        <f t="shared" si="3"/>
        <v>67897.29999999993</v>
      </c>
      <c r="I42" s="19">
        <f t="shared" si="4"/>
        <v>72.38466570514112</v>
      </c>
      <c r="J42" s="20">
        <f t="shared" si="5"/>
        <v>98.24115342535167</v>
      </c>
      <c r="K42" s="21">
        <f t="shared" si="6"/>
        <v>110.35565857057858</v>
      </c>
      <c r="L42" s="40"/>
      <c r="M42" s="23">
        <f t="shared" si="1"/>
        <v>68.01237314267033</v>
      </c>
    </row>
    <row r="43" spans="1:13" ht="13.5" thickBot="1">
      <c r="A43" s="16" t="s">
        <v>7</v>
      </c>
      <c r="B43" s="18">
        <f>B42+B31</f>
        <v>1332931.6999999997</v>
      </c>
      <c r="C43" s="17">
        <f>C42+C31</f>
        <v>1008272.1000000001</v>
      </c>
      <c r="D43" s="18">
        <f>D42+D31</f>
        <v>1476160.5</v>
      </c>
      <c r="E43" s="18">
        <f>E42+E31</f>
        <v>1081940</v>
      </c>
      <c r="F43" s="51">
        <f>F42+F31</f>
        <v>1063852.5999999999</v>
      </c>
      <c r="G43" s="111">
        <f t="shared" si="2"/>
        <v>-18087.40000000014</v>
      </c>
      <c r="H43" s="113">
        <f t="shared" si="3"/>
        <v>55580.49999999977</v>
      </c>
      <c r="I43" s="19">
        <f t="shared" si="4"/>
        <v>72.06889765713144</v>
      </c>
      <c r="J43" s="20">
        <f t="shared" si="5"/>
        <v>98.32824371037209</v>
      </c>
      <c r="K43" s="21">
        <f t="shared" si="6"/>
        <v>105.5124504585617</v>
      </c>
      <c r="L43" s="40"/>
      <c r="M43" s="23">
        <f t="shared" si="1"/>
        <v>100</v>
      </c>
    </row>
    <row r="44" spans="1:11" ht="13.5">
      <c r="A44" s="80"/>
      <c r="B44" s="74"/>
      <c r="C44" s="57"/>
      <c r="D44" s="67"/>
      <c r="E44" s="67"/>
      <c r="F44" s="67"/>
      <c r="G44" s="99"/>
      <c r="H44" s="99"/>
      <c r="I44" s="92"/>
      <c r="J44" s="92"/>
      <c r="K44" s="87"/>
    </row>
    <row r="45" spans="1:11" ht="13.5">
      <c r="A45" s="81"/>
      <c r="B45" s="75"/>
      <c r="C45" s="54"/>
      <c r="D45" s="63"/>
      <c r="E45" s="63"/>
      <c r="F45" s="63"/>
      <c r="G45" s="96"/>
      <c r="H45" s="96"/>
      <c r="I45" s="92"/>
      <c r="J45" s="92"/>
      <c r="K45" s="87"/>
    </row>
    <row r="46" spans="1:11" ht="13.5">
      <c r="A46" s="78"/>
      <c r="B46" s="54"/>
      <c r="C46" s="75"/>
      <c r="D46" s="65"/>
      <c r="E46" s="65"/>
      <c r="F46" s="65"/>
      <c r="G46" s="100"/>
      <c r="H46" s="100"/>
      <c r="I46" s="93"/>
      <c r="J46" s="93"/>
      <c r="K46" s="94"/>
    </row>
    <row r="47" spans="1:11" ht="6.75" customHeight="1">
      <c r="A47" s="78"/>
      <c r="B47" s="54"/>
      <c r="C47" s="76"/>
      <c r="D47" s="66"/>
      <c r="E47" s="66"/>
      <c r="F47" s="66"/>
      <c r="G47" s="101"/>
      <c r="H47" s="101"/>
      <c r="I47" s="93"/>
      <c r="J47" s="93"/>
      <c r="K47" s="87"/>
    </row>
    <row r="48" spans="1:11" ht="13.5">
      <c r="A48" s="82"/>
      <c r="B48" s="75"/>
      <c r="C48" s="76"/>
      <c r="D48" s="66"/>
      <c r="E48" s="66"/>
      <c r="F48" s="66"/>
      <c r="G48" s="101"/>
      <c r="H48" s="101"/>
      <c r="I48" s="93"/>
      <c r="J48" s="93"/>
      <c r="K48" s="87"/>
    </row>
    <row r="49" spans="1:11" ht="13.5">
      <c r="A49" s="80"/>
      <c r="B49" s="76"/>
      <c r="C49" s="76"/>
      <c r="D49" s="66"/>
      <c r="E49" s="66"/>
      <c r="F49" s="66"/>
      <c r="G49" s="101"/>
      <c r="H49" s="101"/>
      <c r="I49" s="93"/>
      <c r="J49" s="93"/>
      <c r="K49" s="87"/>
    </row>
    <row r="50" spans="1:2" ht="13.5">
      <c r="A50" s="80"/>
      <c r="B50" s="76"/>
    </row>
    <row r="51" spans="1:2" ht="13.5">
      <c r="A51" s="80"/>
      <c r="B51" s="76"/>
    </row>
  </sheetData>
  <sheetProtection/>
  <mergeCells count="9">
    <mergeCell ref="L8:M8"/>
    <mergeCell ref="I8:K8"/>
    <mergeCell ref="A8:A9"/>
    <mergeCell ref="B8:B9"/>
    <mergeCell ref="C8:C9"/>
    <mergeCell ref="D8:D9"/>
    <mergeCell ref="E8:E9"/>
    <mergeCell ref="F8:F9"/>
    <mergeCell ref="G8:H8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2020-11-06T08:37:41Z</cp:lastPrinted>
  <dcterms:created xsi:type="dcterms:W3CDTF">2006-03-15T08:37:36Z</dcterms:created>
  <dcterms:modified xsi:type="dcterms:W3CDTF">2020-11-06T08:37:51Z</dcterms:modified>
  <cp:category/>
  <cp:version/>
  <cp:contentType/>
  <cp:contentStatus/>
</cp:coreProperties>
</file>