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activeTab="4"/>
  </bookViews>
  <sheets>
    <sheet name="отрасл прил.2" sheetId="1" r:id="rId1"/>
    <sheet name="КОСГУ прил.3" sheetId="2" r:id="rId2"/>
    <sheet name="бюджетополучат. прил 4" sheetId="3" r:id="rId3"/>
    <sheet name="МП прил.5" sheetId="4" r:id="rId4"/>
    <sheet name="К-т зад. прил.  6" sheetId="5" r:id="rId5"/>
    <sheet name="0" sheetId="6" r:id="rId6"/>
  </sheets>
  <definedNames>
    <definedName name="APPT" localSheetId="0">'отрасл прил.2'!#REF!</definedName>
    <definedName name="FIO" localSheetId="0">'отрасл прил.2'!#REF!</definedName>
    <definedName name="SIGN" localSheetId="0">'отрасл прил.2'!#REF!</definedName>
  </definedNames>
  <calcPr fullCalcOnLoad="1"/>
</workbook>
</file>

<file path=xl/sharedStrings.xml><?xml version="1.0" encoding="utf-8"?>
<sst xmlns="http://schemas.openxmlformats.org/spreadsheetml/2006/main" count="280" uniqueCount="223">
  <si>
    <t>Итого</t>
  </si>
  <si>
    <t>тыс. руб.</t>
  </si>
  <si>
    <t>КФСР</t>
  </si>
  <si>
    <t>Наименование КФСР</t>
  </si>
  <si>
    <t>0100</t>
  </si>
  <si>
    <t>ОБЩЕГОСУДАРСТВЕННЫЕ ВОПРОСЫ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</si>
  <si>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</si>
  <si>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</si>
  <si>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</si>
  <si>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</si>
  <si>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</si>
  <si>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</si>
  <si>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0111</t>
  </si>
  <si>
    <t>Резервные фонды</t>
  </si>
  <si>
    <t>0113</t>
  </si>
  <si>
    <t>Другие общегосударственные вопросы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</si>
  <si>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</si>
  <si>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</si>
  <si>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</si>
  <si>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</si>
  <si>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0400</t>
  </si>
  <si>
    <t>НАЦИОНАЛЬНАЯ ЭКОНОМИКА</t>
  </si>
  <si>
    <t>0405</t>
  </si>
  <si>
    <t>Сельское хозяйство и рыболовство</t>
  </si>
  <si>
    <t>0408</t>
  </si>
  <si>
    <t>Транспорт</t>
  </si>
  <si>
    <t>0412</t>
  </si>
  <si>
    <t>Другие вопросы в области национальной экономики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</si>
  <si>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</si>
  <si>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</si>
  <si>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</si>
  <si>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</si>
  <si>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</si>
  <si>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</si>
  <si>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0705</t>
  </si>
  <si>
    <t>Профессиональная подготовка, переподготовка и повышение квалификации</t>
  </si>
  <si>
    <t>0707</t>
  </si>
  <si>
    <t>0709</t>
  </si>
  <si>
    <t>Другие вопросы в области образования</t>
  </si>
  <si>
    <t>0800</t>
  </si>
  <si>
    <t>КУЛЬТУРА, КИНЕМАТОГРАФИЯ</t>
  </si>
  <si>
    <t>0801</t>
  </si>
  <si>
    <t>Культура</t>
  </si>
  <si>
    <t>1000</t>
  </si>
  <si>
    <t>СОЦИАЛЬНАЯ ПОЛИТИКА</t>
  </si>
  <si>
    <t>1001</t>
  </si>
  <si>
    <t>Пенсионное обеспечение</t>
  </si>
  <si>
    <t>1003</t>
  </si>
  <si>
    <t>Социальное обеспечение населения</t>
  </si>
  <si>
    <t>1004</t>
  </si>
  <si>
    <t>Охрана семьи и детства</t>
  </si>
  <si>
    <t>1006</t>
  </si>
  <si>
    <t>Другие вопросы в области социальной политики</t>
  </si>
  <si>
    <t>1100</t>
  </si>
  <si>
    <t>ФИЗИЧЕСКАЯ КУЛЬТУРА И СПОРТ</t>
  </si>
  <si>
    <t>1101</t>
  </si>
  <si>
    <t>Физическая культура</t>
  </si>
  <si>
    <t>1102</t>
  </si>
  <si>
    <t>Массовый спорт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</si>
  <si>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</si>
  <si>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</si>
  <si>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</si>
  <si>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</si>
  <si>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1400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</si>
  <si>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</si>
  <si>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</si>
  <si>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от годовых ассигнований, тыс.руб.</t>
  </si>
  <si>
    <t>к годовым ассигнованиям, %</t>
  </si>
  <si>
    <t>Структура расходов, %</t>
  </si>
  <si>
    <t>Остаток ассигнований</t>
  </si>
  <si>
    <t>Уровень исполнения</t>
  </si>
  <si>
    <t>Приложение к пояснительной записке № 2</t>
  </si>
  <si>
    <t>Приложение к пояснительной записке № 3</t>
  </si>
  <si>
    <t>КОСГУ</t>
  </si>
  <si>
    <t>Наименование КОСГУ</t>
  </si>
  <si>
    <t>Кассовый расход, тыс.руб.</t>
  </si>
  <si>
    <t>211</t>
  </si>
  <si>
    <t>Заработная плата</t>
  </si>
  <si>
    <t>212</t>
  </si>
  <si>
    <t>213</t>
  </si>
  <si>
    <t>Начисления на выплаты по оплате труда</t>
  </si>
  <si>
    <t>221</t>
  </si>
  <si>
    <t>Услуги связи</t>
  </si>
  <si>
    <t>222</t>
  </si>
  <si>
    <t>Транспортные услуги</t>
  </si>
  <si>
    <t>223</t>
  </si>
  <si>
    <t>Коммунальные услуги</t>
  </si>
  <si>
    <t>225</t>
  </si>
  <si>
    <t>Работы, услуги по содержанию имущества</t>
  </si>
  <si>
    <t>226</t>
  </si>
  <si>
    <t>Прочие работы, услуги</t>
  </si>
  <si>
    <t>231</t>
  </si>
  <si>
    <t>Обслуживание внутреннего долга</t>
  </si>
  <si>
    <t>241</t>
  </si>
  <si>
    <t>251</t>
  </si>
  <si>
    <t>Перечисления другим бюджетам бюджетной системы Российской Федерации</t>
  </si>
  <si>
    <t>262</t>
  </si>
  <si>
    <t>263</t>
  </si>
  <si>
    <t>310</t>
  </si>
  <si>
    <t>Увеличение стоимости основных средств</t>
  </si>
  <si>
    <t>Приложение к пояснительной записке № 4</t>
  </si>
  <si>
    <t>Администрация Сланцевского муниципального района</t>
  </si>
  <si>
    <t>Комитет финансов</t>
  </si>
  <si>
    <t>Приложение к пояснительной записке № 5</t>
  </si>
  <si>
    <t>Наименование программы</t>
  </si>
  <si>
    <t>тыс.руб.</t>
  </si>
  <si>
    <t>Бюджетополучатель</t>
  </si>
  <si>
    <t>Динамика кредиторской задолженности перед поставщиками и подрядчиками</t>
  </si>
  <si>
    <t>Кредиторская задолженность по видам товаров, работ, услуг</t>
  </si>
  <si>
    <t>сумма, тыс.руб.</t>
  </si>
  <si>
    <t>структура расходов,       %</t>
  </si>
  <si>
    <t>Коммун услуги, электроэнергия</t>
  </si>
  <si>
    <t>Услуги питания, продукты питания</t>
  </si>
  <si>
    <t>Прочее</t>
  </si>
  <si>
    <t>Итого:</t>
  </si>
  <si>
    <t>Учреждения образования</t>
  </si>
  <si>
    <t xml:space="preserve">Динамика </t>
  </si>
  <si>
    <t>6=4-2</t>
  </si>
  <si>
    <t xml:space="preserve">Прирост, тыс.руб.    </t>
  </si>
  <si>
    <t>Темп прироста, %</t>
  </si>
  <si>
    <t>0102</t>
  </si>
  <si>
    <t>Функционирование высшего должностного лица субъекта Российской Федерации и муниципального образования</t>
  </si>
  <si>
    <t>0500</t>
  </si>
  <si>
    <t>ЖИЛИЩНО-КОММУНАЛЬНОЕ ХОЗЯЙСТВО</t>
  </si>
  <si>
    <t>0501</t>
  </si>
  <si>
    <t>Жилищное хозяйство</t>
  </si>
  <si>
    <t>0505</t>
  </si>
  <si>
    <t>Другие вопросы в области жилищно-коммунального хозяйства</t>
  </si>
  <si>
    <t>1403</t>
  </si>
  <si>
    <t>Прочие межбюджетные трансферты общего характера</t>
  </si>
  <si>
    <t>МЕЖБЮДЖЕТНЫЕ ТРАНСФЕРТЫ ОБЩЕГО ХАРАКТЕРА БЮДЖЕТАМ БЮДЖЕТНОЙ СИСТЕМЫ РОССИЙСКОЙ ФЕДЕРАЦИИ</t>
  </si>
  <si>
    <t>224</t>
  </si>
  <si>
    <t>МОУ "Овсищенская начальная школа-детский сад"</t>
  </si>
  <si>
    <t>МУДО "СППЦ"</t>
  </si>
  <si>
    <t>МКУ "ФОК "Сланцы"</t>
  </si>
  <si>
    <t>Кредиторская задолженность                                         по отраслям</t>
  </si>
  <si>
    <t>Администрация и прочие</t>
  </si>
  <si>
    <t>0703</t>
  </si>
  <si>
    <t>Дополнительное образование детей</t>
  </si>
  <si>
    <t>0105</t>
  </si>
  <si>
    <t>Судебная система</t>
  </si>
  <si>
    <t>0409</t>
  </si>
  <si>
    <t>Дорожное хозяйство (дорожные фонды)</t>
  </si>
  <si>
    <t>291</t>
  </si>
  <si>
    <t>Налоги, пошлины и сборы</t>
  </si>
  <si>
    <t>295</t>
  </si>
  <si>
    <t>Другие экономические санкции</t>
  </si>
  <si>
    <t>296</t>
  </si>
  <si>
    <t>0503</t>
  </si>
  <si>
    <t>Благоустройство</t>
  </si>
  <si>
    <t>Кассовый план за 1 кв./г., тыс.руб.</t>
  </si>
  <si>
    <t>от кассового плана за 1 кв./г., тыс.руб.</t>
  </si>
  <si>
    <t>к кассовому плану                за 1 кв./г., %</t>
  </si>
  <si>
    <t>Молодежная политика</t>
  </si>
  <si>
    <t>200</t>
  </si>
  <si>
    <t>Расходы</t>
  </si>
  <si>
    <t>Прочие несоциальные выплаты персоналу в денежной форме</t>
  </si>
  <si>
    <t>Арендная плата за пользование имуществом (за исключением земельных участков и других обособленных природных объектов)</t>
  </si>
  <si>
    <t>227</t>
  </si>
  <si>
    <t>Страхование</t>
  </si>
  <si>
    <t>Безвозмездные перечисления государственным (муниципальным) бюджетным и автономным учреждениям</t>
  </si>
  <si>
    <t>246</t>
  </si>
  <si>
    <t>Безвозмездные перечисления некоммерческим организациям и физическим лицам - производителям товаров, работ и услуг на производство</t>
  </si>
  <si>
    <t>Пособия по социальной помощи населению в денежной форме</t>
  </si>
  <si>
    <t>Пособия по социальной помощи населению в натуральной форме</t>
  </si>
  <si>
    <t>264</t>
  </si>
  <si>
    <t>Пенсии, пособия, выплачиваемые работодателями, нанимателями бывшим работникам</t>
  </si>
  <si>
    <t>266</t>
  </si>
  <si>
    <t>Социальные пособия и компенсации персоналу в денежной форме</t>
  </si>
  <si>
    <t>Иные выплаты текущего характера физическим лицам</t>
  </si>
  <si>
    <t>297</t>
  </si>
  <si>
    <t>Иные выплаты текущего характера организациям</t>
  </si>
  <si>
    <t>341</t>
  </si>
  <si>
    <t>Увеличение стоимости лекарственных препаратов и материалов, применяемых в медицинских целях</t>
  </si>
  <si>
    <t>342</t>
  </si>
  <si>
    <t>Увеличение стоимости продуктов питания</t>
  </si>
  <si>
    <t>343</t>
  </si>
  <si>
    <t>Увеличение стоимости горюче-смазочных материалов</t>
  </si>
  <si>
    <t>344</t>
  </si>
  <si>
    <t>Увеличение стоимости строительных материалов</t>
  </si>
  <si>
    <t>345</t>
  </si>
  <si>
    <t>Увеличение стоимости мягкого инвентаря</t>
  </si>
  <si>
    <t>346</t>
  </si>
  <si>
    <t>Увеличение стоимости прочих оборотных запасов (материалов)</t>
  </si>
  <si>
    <t>349</t>
  </si>
  <si>
    <t>Увеличение стоимости прочих материальных запасов однократного применения</t>
  </si>
  <si>
    <t>МДОУ "Сланцевский детский сад № 10"</t>
  </si>
  <si>
    <t>МДОУ "Сланцевский детский сад № 3"</t>
  </si>
  <si>
    <t>МДОУ "Сланцевский детский сад № 7"</t>
  </si>
  <si>
    <t>МОУ "Выскатская ООШ"</t>
  </si>
  <si>
    <t>МОУ "Загривская СОШ"</t>
  </si>
  <si>
    <t>МДОУ "Сланцевский детский сад № 2"</t>
  </si>
  <si>
    <t>МДОУ "Сланцевский детский сад № 5"</t>
  </si>
  <si>
    <t>МДОУ "Сланцевский детский сад № 15 комбинированного вида"</t>
  </si>
  <si>
    <t>МДОУ "Гостицкий детский сад № 20"</t>
  </si>
  <si>
    <t>МОУ "Новосельская ООШ"</t>
  </si>
  <si>
    <t>МОУ "Старопольская СОШ"</t>
  </si>
  <si>
    <t>МУ "РВС"</t>
  </si>
  <si>
    <t>Совет депутатов Сланцевского муниципального района</t>
  </si>
  <si>
    <t>МДОУ "Сланцевский детский сад №4"</t>
  </si>
  <si>
    <t>Ревизионная комиссия</t>
  </si>
  <si>
    <t>МКУК "СМЦРБ"</t>
  </si>
  <si>
    <t>КУМИ</t>
  </si>
  <si>
    <t>Муниципальная программа Сланцевского муниципального района "Развитие культуры, спорта и молодежной политики на территории Сланцевского муниципального района"</t>
  </si>
  <si>
    <t>Муниципальная программа Сланцевского муниципального района "Стимулирование экономической активности Сланцевского муниципального района"</t>
  </si>
  <si>
    <t>Муниципальная программа Сланцевского муниципального района "Развитие образования муниципального образования Сланцевский муниципальный район Ленинградской области"</t>
  </si>
  <si>
    <t>Муниципальная программа Сланцевского муниципального района "Развитие системы защиты прав потребителей в Сланцевском районе"</t>
  </si>
  <si>
    <t>Муниципальная программа Сланцевского муниципального района "Управление муниципальными финансами и муниципальным долгом Сланцевского муниципального района"</t>
  </si>
  <si>
    <t>Муниципальная программа Сланцевского муниципального района "Капитальный ремонт и строительство объектов капитального строительства в Сланцевском муниципальном районе"</t>
  </si>
  <si>
    <t>Муниципальная программа Сланцевского муниципального района "Об обеспечении разработки документов территориального планирования и градостроительного зонирования муниципального образования Сланцевский муниципальный район Ленинградской области"</t>
  </si>
  <si>
    <t>на 01.01.2020</t>
  </si>
  <si>
    <t>на 01.04.2020</t>
  </si>
  <si>
    <t xml:space="preserve">по муниципальным  казенным учреждениям Сланцевского муниципального района                               на  01.04.2020                                                         </t>
  </si>
  <si>
    <t>по муниципальным  казенным учреждениям Сланцевского муниципального района                                  на  01.04.2020</t>
  </si>
  <si>
    <t>Показатели исполнения бюджета муниципального образования Сланцевский муниципальный район                                                                                            на 01.04.2020    по отраслевой структуре</t>
  </si>
  <si>
    <t>Ассигнования 2020 год</t>
  </si>
  <si>
    <t>Показатели исполнения бюджета муниципального образования                                                                                                 Сланцевский муниципальный район                                                                                                                                                                        на 01.04.2020 в разрезе статей КОСГУ</t>
  </si>
  <si>
    <t>281</t>
  </si>
  <si>
    <t>Безвозмездные перечисления капитального характера государственным (муниципальным) бюджетным и автономным учреждениям</t>
  </si>
  <si>
    <t>Показатели исполнения бюджета муниципального образования                                                                                                               Сланцевский муниципальный район                                                                                                                                                                                                   на 01.04.2020  в разрезе бюджетополучателей</t>
  </si>
  <si>
    <t>Комитет образования администрации Сланцевского муниципального района</t>
  </si>
  <si>
    <t>Показатели исполнения муниципальных программ муниципального образования                                                                                     Сланцевский муниципальный район на 01.04.2020</t>
  </si>
  <si>
    <t>Приложение к пояснительной записке № 6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</si>
</sst>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#,##0.0_ ;\-#,##0.0\ "/>
    <numFmt numFmtId="175" formatCode="_-* #,##0.0_р_._-;\-* #,##0.0_р_._-;_-* &quot;-&quot;?_р_._-;_-@_-"/>
    <numFmt numFmtId="176" formatCode="dd/mm/yyyy\ hh:mm"/>
    <numFmt numFmtId="177" formatCode="#,##0.0000"/>
    <numFmt numFmtId="178" formatCode="#,##0.00000"/>
    <numFmt numFmtId="179" formatCode="0.0"/>
  </numFmts>
  <fonts count="8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8.5"/>
      <name val="Times New Roman"/>
      <family val="1"/>
    </font>
    <font>
      <b/>
      <sz val="10"/>
      <name val="Times New Roman"/>
      <family val="1"/>
    </font>
    <font>
      <b/>
      <sz val="8.5"/>
      <name val="Times New Roman"/>
      <family val="1"/>
    </font>
    <font>
      <b/>
      <sz val="6.5"/>
      <name val="MS Sans Serif"/>
      <family val="2"/>
    </font>
    <font>
      <b/>
      <sz val="7"/>
      <name val="MS Sans Serif"/>
      <family val="2"/>
    </font>
    <font>
      <sz val="8.5"/>
      <name val="MS Sans Serif"/>
      <family val="2"/>
    </font>
    <font>
      <b/>
      <sz val="10"/>
      <name val="MS Sans Serif"/>
      <family val="2"/>
    </font>
    <font>
      <sz val="8.5"/>
      <name val="Arial Narrow"/>
      <family val="2"/>
    </font>
    <font>
      <b/>
      <sz val="8.5"/>
      <name val="MS Sans Serif"/>
      <family val="2"/>
    </font>
    <font>
      <b/>
      <sz val="8"/>
      <name val="Arial Narrow"/>
      <family val="2"/>
    </font>
    <font>
      <sz val="11"/>
      <name val="Arial Narrow"/>
      <family val="2"/>
    </font>
    <font>
      <b/>
      <sz val="11"/>
      <name val="Times New Roman"/>
      <family val="1"/>
    </font>
    <font>
      <sz val="10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b/>
      <sz val="10"/>
      <name val="Arial Narrow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Arial Narrow"/>
      <family val="2"/>
    </font>
    <font>
      <sz val="8"/>
      <color indexed="10"/>
      <name val="Arial Narrow"/>
      <family val="2"/>
    </font>
    <font>
      <sz val="11"/>
      <color indexed="10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7"/>
      <color indexed="8"/>
      <name val="MS Sans Serif"/>
      <family val="2"/>
    </font>
    <font>
      <i/>
      <sz val="8"/>
      <color indexed="8"/>
      <name val="Arial Narrow"/>
      <family val="2"/>
    </font>
    <font>
      <i/>
      <sz val="8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Arial Narrow"/>
      <family val="2"/>
    </font>
    <font>
      <b/>
      <sz val="8"/>
      <color indexed="8"/>
      <name val="MS Sans Serif"/>
      <family val="2"/>
    </font>
    <font>
      <b/>
      <sz val="9"/>
      <color indexed="8"/>
      <name val="Arial Narrow"/>
      <family val="2"/>
    </font>
    <font>
      <b/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Arial Narrow"/>
      <family val="2"/>
    </font>
    <font>
      <sz val="8"/>
      <color rgb="FFFF0000"/>
      <name val="Arial Narrow"/>
      <family val="2"/>
    </font>
    <font>
      <sz val="11"/>
      <color rgb="FFFF0000"/>
      <name val="Times New Roman"/>
      <family val="1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b/>
      <sz val="7"/>
      <color theme="1"/>
      <name val="MS Sans Serif"/>
      <family val="2"/>
    </font>
    <font>
      <i/>
      <sz val="8"/>
      <color theme="1"/>
      <name val="Arial Narrow"/>
      <family val="2"/>
    </font>
    <font>
      <i/>
      <sz val="8"/>
      <color theme="1"/>
      <name val="Times New Roman"/>
      <family val="1"/>
    </font>
    <font>
      <sz val="8"/>
      <color theme="1"/>
      <name val="Times New Roman"/>
      <family val="1"/>
    </font>
    <font>
      <sz val="10"/>
      <color theme="1"/>
      <name val="Arial Narrow"/>
      <family val="2"/>
    </font>
    <font>
      <b/>
      <sz val="11"/>
      <color rgb="FFFF0000"/>
      <name val="Times New Roman"/>
      <family val="1"/>
    </font>
    <font>
      <b/>
      <sz val="9"/>
      <color theme="1"/>
      <name val="Arial Narrow"/>
      <family val="2"/>
    </font>
    <font>
      <b/>
      <sz val="8"/>
      <color theme="1"/>
      <name val="MS Sans Serif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hair"/>
      <right style="hair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thin"/>
    </border>
    <border>
      <left style="hair"/>
      <right>
        <color indexed="63"/>
      </right>
      <top style="hair"/>
      <bottom style="hair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 style="thin"/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8" borderId="7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0" fontId="71" fillId="0" borderId="0" xfId="0" applyFont="1" applyAlignment="1">
      <alignment/>
    </xf>
    <xf numFmtId="0" fontId="72" fillId="0" borderId="0" xfId="0" applyFont="1" applyAlignment="1">
      <alignment/>
    </xf>
    <xf numFmtId="0" fontId="73" fillId="0" borderId="0" xfId="0" applyFont="1" applyAlignment="1">
      <alignment/>
    </xf>
    <xf numFmtId="0" fontId="73" fillId="0" borderId="0" xfId="0" applyFont="1" applyFill="1" applyAlignment="1">
      <alignment/>
    </xf>
    <xf numFmtId="0" fontId="73" fillId="0" borderId="0" xfId="0" applyFont="1" applyAlignment="1">
      <alignment wrapText="1"/>
    </xf>
    <xf numFmtId="49" fontId="5" fillId="0" borderId="10" xfId="0" applyNumberFormat="1" applyFont="1" applyBorder="1" applyAlignment="1" applyProtection="1">
      <alignment horizontal="center" vertical="center" wrapText="1"/>
      <protection/>
    </xf>
    <xf numFmtId="172" fontId="5" fillId="0" borderId="11" xfId="0" applyNumberFormat="1" applyFont="1" applyBorder="1" applyAlignment="1">
      <alignment horizontal="right" vertical="center" wrapText="1"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6" fillId="0" borderId="0" xfId="0" applyFont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72" fontId="4" fillId="0" borderId="11" xfId="0" applyNumberFormat="1" applyFont="1" applyFill="1" applyBorder="1" applyAlignment="1" applyProtection="1">
      <alignment horizontal="right"/>
      <protection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vertical="top" wrapText="1"/>
    </xf>
    <xf numFmtId="0" fontId="13" fillId="33" borderId="0" xfId="0" applyFont="1" applyFill="1" applyAlignment="1">
      <alignment horizontal="center" wrapText="1"/>
    </xf>
    <xf numFmtId="0" fontId="13" fillId="33" borderId="0" xfId="0" applyFont="1" applyFill="1" applyAlignment="1">
      <alignment horizontal="center" vertical="top" wrapText="1"/>
    </xf>
    <xf numFmtId="0" fontId="13" fillId="0" borderId="0" xfId="0" applyFont="1" applyFill="1" applyAlignment="1">
      <alignment horizontal="center" wrapText="1"/>
    </xf>
    <xf numFmtId="0" fontId="14" fillId="33" borderId="0" xfId="0" applyFont="1" applyFill="1" applyBorder="1" applyAlignment="1">
      <alignment horizontal="right"/>
    </xf>
    <xf numFmtId="49" fontId="10" fillId="33" borderId="12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Alignment="1">
      <alignment horizontal="right"/>
    </xf>
    <xf numFmtId="0" fontId="14" fillId="0" borderId="0" xfId="0" applyFont="1" applyAlignment="1">
      <alignment horizontal="right"/>
    </xf>
    <xf numFmtId="0" fontId="0" fillId="0" borderId="0" xfId="0" applyFont="1" applyAlignment="1">
      <alignment vertical="center"/>
    </xf>
    <xf numFmtId="172" fontId="5" fillId="0" borderId="10" xfId="0" applyNumberFormat="1" applyFont="1" applyBorder="1" applyAlignment="1">
      <alignment horizontal="right" vertical="center" wrapText="1"/>
    </xf>
    <xf numFmtId="49" fontId="4" fillId="0" borderId="11" xfId="0" applyNumberFormat="1" applyFont="1" applyBorder="1" applyAlignment="1">
      <alignment horizontal="left"/>
    </xf>
    <xf numFmtId="0" fontId="0" fillId="0" borderId="0" xfId="0" applyFont="1" applyAlignment="1">
      <alignment wrapText="1"/>
    </xf>
    <xf numFmtId="172" fontId="12" fillId="0" borderId="0" xfId="0" applyNumberFormat="1" applyFont="1" applyFill="1" applyAlignment="1">
      <alignment/>
    </xf>
    <xf numFmtId="0" fontId="12" fillId="0" borderId="0" xfId="0" applyFont="1" applyFill="1" applyAlignment="1">
      <alignment horizontal="right"/>
    </xf>
    <xf numFmtId="172" fontId="0" fillId="0" borderId="0" xfId="0" applyNumberFormat="1" applyFont="1" applyAlignment="1">
      <alignment/>
    </xf>
    <xf numFmtId="172" fontId="0" fillId="0" borderId="0" xfId="0" applyNumberFormat="1" applyFont="1" applyFill="1" applyAlignment="1">
      <alignment/>
    </xf>
    <xf numFmtId="172" fontId="4" fillId="0" borderId="11" xfId="0" applyNumberFormat="1" applyFont="1" applyBorder="1" applyAlignment="1" applyProtection="1">
      <alignment horizontal="right" vertical="center" wrapText="1"/>
      <protection/>
    </xf>
    <xf numFmtId="172" fontId="5" fillId="0" borderId="10" xfId="0" applyNumberFormat="1" applyFont="1" applyBorder="1" applyAlignment="1" applyProtection="1">
      <alignment horizontal="right" vertical="center" wrapText="1"/>
      <protection/>
    </xf>
    <xf numFmtId="172" fontId="4" fillId="0" borderId="11" xfId="0" applyNumberFormat="1" applyFont="1" applyBorder="1" applyAlignment="1" applyProtection="1">
      <alignment horizontal="right"/>
      <protection/>
    </xf>
    <xf numFmtId="172" fontId="73" fillId="0" borderId="0" xfId="0" applyNumberFormat="1" applyFont="1" applyFill="1" applyAlignment="1">
      <alignment/>
    </xf>
    <xf numFmtId="0" fontId="74" fillId="0" borderId="0" xfId="0" applyFont="1" applyAlignment="1">
      <alignment/>
    </xf>
    <xf numFmtId="0" fontId="74" fillId="0" borderId="0" xfId="0" applyFont="1" applyFill="1" applyAlignment="1">
      <alignment/>
    </xf>
    <xf numFmtId="0" fontId="75" fillId="0" borderId="0" xfId="0" applyFont="1" applyAlignment="1">
      <alignment horizontal="right"/>
    </xf>
    <xf numFmtId="49" fontId="76" fillId="0" borderId="13" xfId="0" applyNumberFormat="1" applyFont="1" applyBorder="1" applyAlignment="1">
      <alignment horizontal="center" vertical="center" wrapText="1"/>
    </xf>
    <xf numFmtId="0" fontId="77" fillId="0" borderId="13" xfId="0" applyFont="1" applyBorder="1" applyAlignment="1">
      <alignment horizontal="center" vertical="center" wrapText="1"/>
    </xf>
    <xf numFmtId="0" fontId="78" fillId="0" borderId="13" xfId="0" applyFont="1" applyBorder="1" applyAlignment="1">
      <alignment horizontal="center" vertical="center" wrapText="1"/>
    </xf>
    <xf numFmtId="0" fontId="79" fillId="0" borderId="0" xfId="0" applyFont="1" applyAlignment="1">
      <alignment/>
    </xf>
    <xf numFmtId="172" fontId="5" fillId="0" borderId="14" xfId="0" applyNumberFormat="1" applyFont="1" applyBorder="1" applyAlignment="1">
      <alignment horizontal="right" vertical="center" wrapText="1"/>
    </xf>
    <xf numFmtId="49" fontId="10" fillId="33" borderId="13" xfId="0" applyNumberFormat="1" applyFont="1" applyFill="1" applyBorder="1" applyAlignment="1">
      <alignment horizontal="center" vertical="center" wrapText="1"/>
    </xf>
    <xf numFmtId="172" fontId="4" fillId="0" borderId="11" xfId="0" applyNumberFormat="1" applyFont="1" applyBorder="1" applyAlignment="1">
      <alignment horizontal="right" wrapText="1"/>
    </xf>
    <xf numFmtId="172" fontId="17" fillId="34" borderId="13" xfId="0" applyNumberFormat="1" applyFont="1" applyFill="1" applyBorder="1" applyAlignment="1">
      <alignment/>
    </xf>
    <xf numFmtId="172" fontId="18" fillId="34" borderId="13" xfId="0" applyNumberFormat="1" applyFont="1" applyFill="1" applyBorder="1" applyAlignment="1">
      <alignment/>
    </xf>
    <xf numFmtId="172" fontId="18" fillId="0" borderId="13" xfId="0" applyNumberFormat="1" applyFont="1" applyFill="1" applyBorder="1" applyAlignment="1">
      <alignment/>
    </xf>
    <xf numFmtId="174" fontId="19" fillId="34" borderId="13" xfId="0" applyNumberFormat="1" applyFont="1" applyFill="1" applyBorder="1" applyAlignment="1">
      <alignment horizontal="right"/>
    </xf>
    <xf numFmtId="174" fontId="19" fillId="0" borderId="13" xfId="0" applyNumberFormat="1" applyFont="1" applyFill="1" applyBorder="1" applyAlignment="1">
      <alignment horizontal="right"/>
    </xf>
    <xf numFmtId="0" fontId="20" fillId="0" borderId="13" xfId="0" applyFont="1" applyBorder="1" applyAlignment="1">
      <alignment/>
    </xf>
    <xf numFmtId="0" fontId="21" fillId="0" borderId="13" xfId="0" applyFont="1" applyBorder="1" applyAlignment="1">
      <alignment/>
    </xf>
    <xf numFmtId="0" fontId="21" fillId="35" borderId="13" xfId="0" applyFont="1" applyFill="1" applyBorder="1" applyAlignment="1">
      <alignment/>
    </xf>
    <xf numFmtId="174" fontId="22" fillId="35" borderId="13" xfId="0" applyNumberFormat="1" applyFont="1" applyFill="1" applyBorder="1" applyAlignment="1">
      <alignment horizontal="right"/>
    </xf>
    <xf numFmtId="0" fontId="17" fillId="0" borderId="0" xfId="0" applyFont="1" applyAlignment="1">
      <alignment/>
    </xf>
    <xf numFmtId="49" fontId="10" fillId="33" borderId="12" xfId="0" applyNumberFormat="1" applyFont="1" applyFill="1" applyBorder="1" applyAlignment="1">
      <alignment horizontal="center" vertical="center" wrapText="1"/>
    </xf>
    <xf numFmtId="172" fontId="23" fillId="34" borderId="13" xfId="0" applyNumberFormat="1" applyFont="1" applyFill="1" applyBorder="1" applyAlignment="1">
      <alignment/>
    </xf>
    <xf numFmtId="172" fontId="23" fillId="0" borderId="13" xfId="0" applyNumberFormat="1" applyFont="1" applyFill="1" applyBorder="1" applyAlignment="1">
      <alignment/>
    </xf>
    <xf numFmtId="49" fontId="4" fillId="0" borderId="15" xfId="0" applyNumberFormat="1" applyFont="1" applyBorder="1" applyAlignment="1" applyProtection="1">
      <alignment horizontal="center" vertical="center" wrapText="1"/>
      <protection/>
    </xf>
    <xf numFmtId="49" fontId="4" fillId="0" borderId="11" xfId="0" applyNumberFormat="1" applyFont="1" applyBorder="1" applyAlignment="1" applyProtection="1">
      <alignment horizontal="left" vertical="center" wrapText="1"/>
      <protection/>
    </xf>
    <xf numFmtId="49" fontId="5" fillId="0" borderId="10" xfId="0" applyNumberFormat="1" applyFont="1" applyBorder="1" applyAlignment="1" applyProtection="1">
      <alignment horizontal="left" vertical="center" wrapText="1"/>
      <protection/>
    </xf>
    <xf numFmtId="49" fontId="4" fillId="0" borderId="15" xfId="0" applyNumberFormat="1" applyFont="1" applyBorder="1" applyAlignment="1" applyProtection="1">
      <alignment horizontal="center"/>
      <protection/>
    </xf>
    <xf numFmtId="49" fontId="4" fillId="0" borderId="11" xfId="0" applyNumberFormat="1" applyFont="1" applyBorder="1" applyAlignment="1" applyProtection="1">
      <alignment horizontal="left"/>
      <protection/>
    </xf>
    <xf numFmtId="0" fontId="13" fillId="33" borderId="0" xfId="0" applyFont="1" applyFill="1" applyAlignment="1">
      <alignment horizontal="center" vertical="center" wrapText="1"/>
    </xf>
    <xf numFmtId="0" fontId="0" fillId="33" borderId="0" xfId="0" applyFont="1" applyFill="1" applyAlignment="1">
      <alignment horizontal="center" vertical="center"/>
    </xf>
    <xf numFmtId="172" fontId="4" fillId="0" borderId="11" xfId="0" applyNumberFormat="1" applyFont="1" applyFill="1" applyBorder="1" applyAlignment="1" applyProtection="1">
      <alignment horizontal="center" vertical="center"/>
      <protection/>
    </xf>
    <xf numFmtId="172" fontId="5" fillId="0" borderId="0" xfId="0" applyNumberFormat="1" applyFont="1" applyFill="1" applyBorder="1" applyAlignment="1">
      <alignment horizontal="right" vertical="center" wrapText="1"/>
    </xf>
    <xf numFmtId="49" fontId="10" fillId="33" borderId="13" xfId="0" applyNumberFormat="1" applyFont="1" applyFill="1" applyBorder="1" applyAlignment="1">
      <alignment horizontal="center" vertical="center" wrapText="1"/>
    </xf>
    <xf numFmtId="172" fontId="74" fillId="34" borderId="13" xfId="0" applyNumberFormat="1" applyFont="1" applyFill="1" applyBorder="1" applyAlignment="1">
      <alignment/>
    </xf>
    <xf numFmtId="174" fontId="80" fillId="34" borderId="13" xfId="0" applyNumberFormat="1" applyFont="1" applyFill="1" applyBorder="1" applyAlignment="1">
      <alignment horizontal="right"/>
    </xf>
    <xf numFmtId="172" fontId="4" fillId="0" borderId="11" xfId="0" applyNumberFormat="1" applyFont="1" applyBorder="1" applyAlignment="1" applyProtection="1">
      <alignment horizontal="center"/>
      <protection/>
    </xf>
    <xf numFmtId="49" fontId="4" fillId="0" borderId="11" xfId="0" applyNumberFormat="1" applyFont="1" applyBorder="1" applyAlignment="1" applyProtection="1">
      <alignment horizontal="center"/>
      <protection/>
    </xf>
    <xf numFmtId="172" fontId="5" fillId="0" borderId="16" xfId="0" applyNumberFormat="1" applyFont="1" applyBorder="1" applyAlignment="1" applyProtection="1">
      <alignment horizontal="right" vertical="center" wrapText="1"/>
      <protection/>
    </xf>
    <xf numFmtId="172" fontId="4" fillId="0" borderId="17" xfId="0" applyNumberFormat="1" applyFont="1" applyBorder="1" applyAlignment="1" applyProtection="1">
      <alignment horizontal="right" vertical="center" wrapText="1"/>
      <protection/>
    </xf>
    <xf numFmtId="172" fontId="4" fillId="0" borderId="18" xfId="0" applyNumberFormat="1" applyFont="1" applyBorder="1" applyAlignment="1" applyProtection="1">
      <alignment horizontal="right" vertical="center" wrapText="1"/>
      <protection/>
    </xf>
    <xf numFmtId="49" fontId="5" fillId="0" borderId="14" xfId="0" applyNumberFormat="1" applyFont="1" applyBorder="1" applyAlignment="1" applyProtection="1">
      <alignment horizontal="center" vertical="center" wrapText="1"/>
      <protection/>
    </xf>
    <xf numFmtId="172" fontId="4" fillId="0" borderId="13" xfId="0" applyNumberFormat="1" applyFont="1" applyBorder="1" applyAlignment="1" applyProtection="1">
      <alignment horizontal="right" vertical="center" wrapText="1"/>
      <protection/>
    </xf>
    <xf numFmtId="179" fontId="4" fillId="0" borderId="14" xfId="0" applyNumberFormat="1" applyFont="1" applyBorder="1" applyAlignment="1" applyProtection="1">
      <alignment horizontal="right" vertical="center" wrapText="1"/>
      <protection/>
    </xf>
    <xf numFmtId="179" fontId="4" fillId="0" borderId="10" xfId="0" applyNumberFormat="1" applyFont="1" applyBorder="1" applyAlignment="1" applyProtection="1">
      <alignment horizontal="right" vertical="center" wrapText="1"/>
      <protection/>
    </xf>
    <xf numFmtId="179" fontId="4" fillId="0" borderId="19" xfId="0" applyNumberFormat="1" applyFont="1" applyBorder="1" applyAlignment="1" applyProtection="1">
      <alignment horizontal="right" vertical="center" wrapText="1"/>
      <protection/>
    </xf>
    <xf numFmtId="49" fontId="5" fillId="0" borderId="19" xfId="0" applyNumberFormat="1" applyFont="1" applyBorder="1" applyAlignment="1" applyProtection="1">
      <alignment horizontal="center" vertical="center" wrapText="1"/>
      <protection/>
    </xf>
    <xf numFmtId="49" fontId="5" fillId="0" borderId="19" xfId="0" applyNumberFormat="1" applyFont="1" applyBorder="1" applyAlignment="1" applyProtection="1">
      <alignment horizontal="left" vertical="center" wrapText="1"/>
      <protection/>
    </xf>
    <xf numFmtId="172" fontId="5" fillId="0" borderId="19" xfId="0" applyNumberFormat="1" applyFont="1" applyBorder="1" applyAlignment="1" applyProtection="1">
      <alignment horizontal="right" vertical="center" wrapText="1"/>
      <protection/>
    </xf>
    <xf numFmtId="49" fontId="5" fillId="0" borderId="14" xfId="0" applyNumberFormat="1" applyFont="1" applyBorder="1" applyAlignment="1" applyProtection="1">
      <alignment horizontal="left" vertical="center" wrapText="1"/>
      <protection/>
    </xf>
    <xf numFmtId="172" fontId="5" fillId="0" borderId="14" xfId="0" applyNumberFormat="1" applyFont="1" applyBorder="1" applyAlignment="1" applyProtection="1">
      <alignment horizontal="right" vertical="center" wrapText="1"/>
      <protection/>
    </xf>
    <xf numFmtId="49" fontId="4" fillId="0" borderId="13" xfId="0" applyNumberFormat="1" applyFont="1" applyBorder="1" applyAlignment="1" applyProtection="1">
      <alignment horizontal="center" vertical="center" wrapText="1"/>
      <protection/>
    </xf>
    <xf numFmtId="49" fontId="4" fillId="0" borderId="13" xfId="0" applyNumberFormat="1" applyFont="1" applyBorder="1" applyAlignment="1" applyProtection="1">
      <alignment horizontal="left" vertical="center" wrapText="1"/>
      <protection/>
    </xf>
    <xf numFmtId="49" fontId="4" fillId="0" borderId="20" xfId="0" applyNumberFormat="1" applyFont="1" applyBorder="1" applyAlignment="1" applyProtection="1">
      <alignment horizontal="center" vertical="center" wrapText="1"/>
      <protection/>
    </xf>
    <xf numFmtId="49" fontId="5" fillId="0" borderId="21" xfId="0" applyNumberFormat="1" applyFont="1" applyBorder="1" applyAlignment="1" applyProtection="1">
      <alignment horizontal="left" vertical="center" wrapText="1"/>
      <protection/>
    </xf>
    <xf numFmtId="172" fontId="5" fillId="0" borderId="21" xfId="0" applyNumberFormat="1" applyFont="1" applyBorder="1" applyAlignment="1" applyProtection="1">
      <alignment horizontal="right" vertical="center" wrapText="1"/>
      <protection/>
    </xf>
    <xf numFmtId="172" fontId="4" fillId="0" borderId="21" xfId="0" applyNumberFormat="1" applyFont="1" applyBorder="1" applyAlignment="1" applyProtection="1">
      <alignment horizontal="right" vertical="center" wrapText="1"/>
      <protection/>
    </xf>
    <xf numFmtId="172" fontId="4" fillId="0" borderId="10" xfId="0" applyNumberFormat="1" applyFont="1" applyBorder="1" applyAlignment="1" applyProtection="1">
      <alignment horizontal="right" vertical="center" wrapText="1"/>
      <protection/>
    </xf>
    <xf numFmtId="49" fontId="5" fillId="0" borderId="10" xfId="0" applyNumberFormat="1" applyFont="1" applyBorder="1" applyAlignment="1" applyProtection="1">
      <alignment horizontal="right" vertical="center" wrapText="1"/>
      <protection/>
    </xf>
    <xf numFmtId="49" fontId="5" fillId="0" borderId="19" xfId="0" applyNumberFormat="1" applyFont="1" applyBorder="1" applyAlignment="1" applyProtection="1">
      <alignment horizontal="right" vertical="center" wrapText="1"/>
      <protection/>
    </xf>
    <xf numFmtId="49" fontId="5" fillId="0" borderId="14" xfId="0" applyNumberFormat="1" applyFont="1" applyBorder="1" applyAlignment="1" applyProtection="1">
      <alignment horizontal="right" vertical="center" wrapText="1"/>
      <protection/>
    </xf>
    <xf numFmtId="49" fontId="5" fillId="0" borderId="21" xfId="0" applyNumberFormat="1" applyFont="1" applyBorder="1" applyAlignment="1" applyProtection="1">
      <alignment horizontal="right" vertical="center" wrapText="1"/>
      <protection/>
    </xf>
    <xf numFmtId="49" fontId="4" fillId="0" borderId="15" xfId="0" applyNumberFormat="1" applyFont="1" applyBorder="1" applyAlignment="1" applyProtection="1">
      <alignment horizontal="right" vertical="center" wrapText="1"/>
      <protection/>
    </xf>
    <xf numFmtId="49" fontId="4" fillId="0" borderId="11" xfId="0" applyNumberFormat="1" applyFont="1" applyBorder="1" applyAlignment="1" applyProtection="1">
      <alignment horizontal="right" vertical="center" wrapText="1"/>
      <protection/>
    </xf>
    <xf numFmtId="0" fontId="11" fillId="33" borderId="22" xfId="0" applyFont="1" applyFill="1" applyBorder="1" applyAlignment="1">
      <alignment horizontal="center"/>
    </xf>
    <xf numFmtId="0" fontId="11" fillId="33" borderId="13" xfId="0" applyFont="1" applyFill="1" applyBorder="1" applyAlignment="1">
      <alignment horizontal="center"/>
    </xf>
    <xf numFmtId="0" fontId="12" fillId="33" borderId="0" xfId="0" applyFont="1" applyFill="1" applyAlignment="1">
      <alignment horizontal="right"/>
    </xf>
    <xf numFmtId="0" fontId="13" fillId="33" borderId="0" xfId="0" applyFont="1" applyFill="1" applyAlignment="1">
      <alignment horizontal="center" wrapText="1"/>
    </xf>
    <xf numFmtId="49" fontId="10" fillId="33" borderId="12" xfId="0" applyNumberFormat="1" applyFont="1" applyFill="1" applyBorder="1" applyAlignment="1">
      <alignment horizontal="center" vertical="center" wrapText="1"/>
    </xf>
    <xf numFmtId="49" fontId="10" fillId="33" borderId="23" xfId="0" applyNumberFormat="1" applyFont="1" applyFill="1" applyBorder="1" applyAlignment="1">
      <alignment horizontal="center" vertical="center" wrapText="1"/>
    </xf>
    <xf numFmtId="49" fontId="10" fillId="0" borderId="13" xfId="0" applyNumberFormat="1" applyFont="1" applyFill="1" applyBorder="1" applyAlignment="1">
      <alignment horizontal="center" vertical="center" wrapText="1"/>
    </xf>
    <xf numFmtId="49" fontId="15" fillId="33" borderId="12" xfId="0" applyNumberFormat="1" applyFont="1" applyFill="1" applyBorder="1" applyAlignment="1">
      <alignment horizontal="center" vertical="center" wrapText="1"/>
    </xf>
    <xf numFmtId="49" fontId="15" fillId="33" borderId="24" xfId="0" applyNumberFormat="1" applyFont="1" applyFill="1" applyBorder="1" applyAlignment="1">
      <alignment horizontal="center" vertical="center" wrapText="1"/>
    </xf>
    <xf numFmtId="49" fontId="15" fillId="33" borderId="13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49" fontId="10" fillId="33" borderId="13" xfId="0" applyNumberFormat="1" applyFont="1" applyFill="1" applyBorder="1" applyAlignment="1">
      <alignment horizontal="center" vertical="center" wrapText="1"/>
    </xf>
    <xf numFmtId="49" fontId="15" fillId="0" borderId="12" xfId="0" applyNumberFormat="1" applyFont="1" applyBorder="1" applyAlignment="1">
      <alignment horizontal="center" vertical="center" wrapText="1"/>
    </xf>
    <xf numFmtId="49" fontId="15" fillId="0" borderId="24" xfId="0" applyNumberFormat="1" applyFont="1" applyBorder="1" applyAlignment="1">
      <alignment horizontal="center" vertical="center" wrapText="1"/>
    </xf>
    <xf numFmtId="49" fontId="16" fillId="0" borderId="13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wrapText="1"/>
    </xf>
    <xf numFmtId="0" fontId="8" fillId="0" borderId="0" xfId="0" applyFont="1" applyAlignment="1">
      <alignment horizontal="center" wrapText="1"/>
    </xf>
    <xf numFmtId="49" fontId="9" fillId="0" borderId="12" xfId="0" applyNumberFormat="1" applyFont="1" applyBorder="1" applyAlignment="1">
      <alignment horizontal="center" vertical="center" wrapText="1"/>
    </xf>
    <xf numFmtId="49" fontId="9" fillId="0" borderId="24" xfId="0" applyNumberFormat="1" applyFont="1" applyBorder="1" applyAlignment="1">
      <alignment horizontal="center" vertical="center" wrapText="1"/>
    </xf>
    <xf numFmtId="0" fontId="81" fillId="0" borderId="0" xfId="0" applyFont="1" applyBorder="1" applyAlignment="1">
      <alignment horizontal="center" vertical="center"/>
    </xf>
    <xf numFmtId="0" fontId="74" fillId="0" borderId="0" xfId="0" applyFont="1" applyAlignment="1">
      <alignment horizontal="center" wrapText="1"/>
    </xf>
    <xf numFmtId="0" fontId="82" fillId="0" borderId="13" xfId="0" applyFont="1" applyBorder="1" applyAlignment="1">
      <alignment horizontal="center" vertical="center" wrapText="1"/>
    </xf>
    <xf numFmtId="49" fontId="83" fillId="0" borderId="20" xfId="0" applyNumberFormat="1" applyFont="1" applyBorder="1" applyAlignment="1">
      <alignment horizontal="center" vertical="center" wrapText="1"/>
    </xf>
    <xf numFmtId="49" fontId="83" fillId="0" borderId="22" xfId="0" applyNumberFormat="1" applyFont="1" applyBorder="1" applyAlignment="1">
      <alignment horizontal="center" vertical="center" wrapText="1"/>
    </xf>
    <xf numFmtId="0" fontId="74" fillId="0" borderId="13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49"/>
  <sheetViews>
    <sheetView showGridLines="0" zoomScalePageLayoutView="0" workbookViewId="0" topLeftCell="A1">
      <pane ySplit="7" topLeftCell="A8" activePane="bottomLeft" state="frozen"/>
      <selection pane="topLeft" activeCell="A1" sqref="A1"/>
      <selection pane="bottomLeft" activeCell="B51" sqref="B51"/>
    </sheetView>
  </sheetViews>
  <sheetFormatPr defaultColWidth="9.140625" defaultRowHeight="12.75"/>
  <cols>
    <col min="1" max="1" width="5.7109375" style="17" customWidth="1"/>
    <col min="2" max="2" width="30.7109375" style="18" customWidth="1"/>
    <col min="3" max="3" width="10.421875" style="15" customWidth="1"/>
    <col min="4" max="4" width="9.7109375" style="15" customWidth="1"/>
    <col min="5" max="5" width="10.00390625" style="15" customWidth="1"/>
    <col min="6" max="6" width="10.421875" style="17" customWidth="1"/>
    <col min="7" max="7" width="10.421875" style="70" customWidth="1"/>
    <col min="8" max="10" width="8.7109375" style="17" customWidth="1"/>
    <col min="11" max="11" width="9.140625" style="14" customWidth="1"/>
    <col min="12" max="14" width="0" style="14" hidden="1" customWidth="1"/>
    <col min="15" max="16384" width="9.140625" style="14" customWidth="1"/>
  </cols>
  <sheetData>
    <row r="1" spans="6:10" ht="12.75">
      <c r="F1" s="106" t="s">
        <v>71</v>
      </c>
      <c r="G1" s="106"/>
      <c r="H1" s="106"/>
      <c r="I1" s="106"/>
      <c r="J1" s="106"/>
    </row>
    <row r="2" ht="9.75" customHeight="1"/>
    <row r="3" spans="1:10" ht="12.75">
      <c r="A3" s="107" t="s">
        <v>214</v>
      </c>
      <c r="B3" s="107"/>
      <c r="C3" s="107"/>
      <c r="D3" s="107"/>
      <c r="E3" s="107"/>
      <c r="F3" s="107"/>
      <c r="G3" s="107"/>
      <c r="H3" s="107"/>
      <c r="I3" s="107"/>
      <c r="J3" s="107"/>
    </row>
    <row r="4" spans="1:10" ht="12.75">
      <c r="A4" s="107"/>
      <c r="B4" s="107"/>
      <c r="C4" s="107"/>
      <c r="D4" s="107"/>
      <c r="E4" s="107"/>
      <c r="F4" s="107"/>
      <c r="G4" s="107"/>
      <c r="H4" s="107"/>
      <c r="I4" s="107"/>
      <c r="J4" s="107"/>
    </row>
    <row r="5" spans="1:10" ht="9" customHeight="1">
      <c r="A5" s="19"/>
      <c r="B5" s="20"/>
      <c r="C5" s="21"/>
      <c r="D5" s="21"/>
      <c r="E5" s="21"/>
      <c r="F5" s="19"/>
      <c r="G5" s="69"/>
      <c r="H5" s="19"/>
      <c r="I5" s="19"/>
      <c r="J5" s="22" t="s">
        <v>1</v>
      </c>
    </row>
    <row r="6" spans="1:10" ht="13.5" customHeight="1">
      <c r="A6" s="113" t="s">
        <v>2</v>
      </c>
      <c r="B6" s="111" t="s">
        <v>3</v>
      </c>
      <c r="C6" s="110" t="s">
        <v>215</v>
      </c>
      <c r="D6" s="110" t="s">
        <v>150</v>
      </c>
      <c r="E6" s="110" t="s">
        <v>75</v>
      </c>
      <c r="F6" s="104" t="s">
        <v>69</v>
      </c>
      <c r="G6" s="105"/>
      <c r="H6" s="105" t="s">
        <v>70</v>
      </c>
      <c r="I6" s="105"/>
      <c r="J6" s="108" t="s">
        <v>68</v>
      </c>
    </row>
    <row r="7" spans="1:10" ht="43.5" customHeight="1">
      <c r="A7" s="113"/>
      <c r="B7" s="112"/>
      <c r="C7" s="110"/>
      <c r="D7" s="110"/>
      <c r="E7" s="110"/>
      <c r="F7" s="23" t="s">
        <v>66</v>
      </c>
      <c r="G7" s="61" t="s">
        <v>151</v>
      </c>
      <c r="H7" s="23" t="s">
        <v>67</v>
      </c>
      <c r="I7" s="23" t="s">
        <v>152</v>
      </c>
      <c r="J7" s="109"/>
    </row>
    <row r="8" spans="1:10" ht="18.75" customHeight="1">
      <c r="A8" s="64" t="s">
        <v>4</v>
      </c>
      <c r="B8" s="65" t="s">
        <v>5</v>
      </c>
      <c r="C8" s="37">
        <v>152890.8</v>
      </c>
      <c r="D8" s="37">
        <v>29794.3</v>
      </c>
      <c r="E8" s="37">
        <v>26196</v>
      </c>
      <c r="F8" s="102">
        <f>C8-E8</f>
        <v>126694.79999999999</v>
      </c>
      <c r="G8" s="103">
        <f>D8-E8</f>
        <v>3598.2999999999993</v>
      </c>
      <c r="H8" s="37">
        <f>E8/C8*100</f>
        <v>17.133797455438785</v>
      </c>
      <c r="I8" s="80">
        <f>E8/D8*100</f>
        <v>87.92285772782043</v>
      </c>
      <c r="J8" s="82">
        <f>E8/$E$49*100</f>
        <v>9.729341861796993</v>
      </c>
    </row>
    <row r="9" spans="1:10" ht="38.25" customHeight="1">
      <c r="A9" s="6" t="s">
        <v>120</v>
      </c>
      <c r="B9" s="66" t="s">
        <v>121</v>
      </c>
      <c r="C9" s="38">
        <v>1619</v>
      </c>
      <c r="D9" s="38">
        <v>404.8</v>
      </c>
      <c r="E9" s="38">
        <v>266.5</v>
      </c>
      <c r="F9" s="98">
        <f aca="true" t="shared" si="0" ref="F9:F48">C9-E9</f>
        <v>1352.5</v>
      </c>
      <c r="G9" s="98">
        <f aca="true" t="shared" si="1" ref="G9:G48">D9-E9</f>
        <v>138.3</v>
      </c>
      <c r="H9" s="38">
        <f aca="true" t="shared" si="2" ref="H9:H48">E9/C9*100</f>
        <v>16.460778258184064</v>
      </c>
      <c r="I9" s="78">
        <f aca="true" t="shared" si="3" ref="I9:I48">E9/D9*100</f>
        <v>65.83498023715416</v>
      </c>
      <c r="J9" s="83">
        <f aca="true" t="shared" si="4" ref="J9:J49">E9/$E$49*100</f>
        <v>0.09897960017441207</v>
      </c>
    </row>
    <row r="10" spans="1:10" ht="38.25" customHeight="1">
      <c r="A10" s="6" t="s">
        <v>6</v>
      </c>
      <c r="B10" s="66" t="s">
        <v>7</v>
      </c>
      <c r="C10" s="38">
        <v>3583.7</v>
      </c>
      <c r="D10" s="38">
        <v>918.1</v>
      </c>
      <c r="E10" s="38">
        <v>528.4</v>
      </c>
      <c r="F10" s="98">
        <f t="shared" si="0"/>
        <v>3055.2999999999997</v>
      </c>
      <c r="G10" s="98">
        <f t="shared" si="1"/>
        <v>389.70000000000005</v>
      </c>
      <c r="H10" s="38">
        <f t="shared" si="2"/>
        <v>14.744537768228366</v>
      </c>
      <c r="I10" s="78">
        <f t="shared" si="3"/>
        <v>57.55364339396579</v>
      </c>
      <c r="J10" s="84">
        <f t="shared" si="4"/>
        <v>0.19625073445463165</v>
      </c>
    </row>
    <row r="11" spans="1:10" ht="57" customHeight="1">
      <c r="A11" s="6" t="s">
        <v>8</v>
      </c>
      <c r="B11" s="66" t="s">
        <v>9</v>
      </c>
      <c r="C11" s="38">
        <v>69797.2</v>
      </c>
      <c r="D11" s="38">
        <v>12362.8</v>
      </c>
      <c r="E11" s="38">
        <v>11629.9</v>
      </c>
      <c r="F11" s="98">
        <f t="shared" si="0"/>
        <v>58167.299999999996</v>
      </c>
      <c r="G11" s="98">
        <f t="shared" si="1"/>
        <v>732.8999999999996</v>
      </c>
      <c r="H11" s="38">
        <f t="shared" si="2"/>
        <v>16.662416257385683</v>
      </c>
      <c r="I11" s="78">
        <f t="shared" si="3"/>
        <v>94.07173132300126</v>
      </c>
      <c r="J11" s="84">
        <f t="shared" si="4"/>
        <v>4.319410326710675</v>
      </c>
    </row>
    <row r="12" spans="1:10" ht="15.75" customHeight="1">
      <c r="A12" s="6" t="s">
        <v>139</v>
      </c>
      <c r="B12" s="66" t="s">
        <v>140</v>
      </c>
      <c r="C12" s="38">
        <v>34.7</v>
      </c>
      <c r="D12" s="38">
        <v>11.2</v>
      </c>
      <c r="E12" s="38">
        <v>11.2</v>
      </c>
      <c r="F12" s="98">
        <f t="shared" si="0"/>
        <v>23.500000000000004</v>
      </c>
      <c r="G12" s="98">
        <f>D12-E12</f>
        <v>0</v>
      </c>
      <c r="H12" s="38">
        <f>E12/C12*100</f>
        <v>32.27665706051873</v>
      </c>
      <c r="I12" s="78">
        <f>E12/D12*100</f>
        <v>100</v>
      </c>
      <c r="J12" s="84">
        <f t="shared" si="4"/>
        <v>0.004159743046729512</v>
      </c>
    </row>
    <row r="13" spans="1:10" ht="43.5" customHeight="1">
      <c r="A13" s="6" t="s">
        <v>10</v>
      </c>
      <c r="B13" s="66" t="s">
        <v>11</v>
      </c>
      <c r="C13" s="38">
        <v>19490.6</v>
      </c>
      <c r="D13" s="38">
        <v>4842.2</v>
      </c>
      <c r="E13" s="38">
        <v>4410.6</v>
      </c>
      <c r="F13" s="98">
        <f t="shared" si="0"/>
        <v>15079.999999999998</v>
      </c>
      <c r="G13" s="98">
        <f t="shared" si="1"/>
        <v>431.59999999999945</v>
      </c>
      <c r="H13" s="38">
        <f t="shared" si="2"/>
        <v>22.62937005530872</v>
      </c>
      <c r="I13" s="78">
        <f t="shared" si="3"/>
        <v>91.08669612985834</v>
      </c>
      <c r="J13" s="84">
        <f t="shared" si="4"/>
        <v>1.6381216680272492</v>
      </c>
    </row>
    <row r="14" spans="1:10" ht="14.25" customHeight="1">
      <c r="A14" s="6" t="s">
        <v>12</v>
      </c>
      <c r="B14" s="66" t="s">
        <v>13</v>
      </c>
      <c r="C14" s="38">
        <v>10336.2</v>
      </c>
      <c r="D14" s="38">
        <v>1.6</v>
      </c>
      <c r="E14" s="38">
        <v>0</v>
      </c>
      <c r="F14" s="98">
        <f t="shared" si="0"/>
        <v>10336.2</v>
      </c>
      <c r="G14" s="98">
        <f t="shared" si="1"/>
        <v>1.6</v>
      </c>
      <c r="H14" s="38">
        <f t="shared" si="2"/>
        <v>0</v>
      </c>
      <c r="I14" s="78">
        <f t="shared" si="3"/>
        <v>0</v>
      </c>
      <c r="J14" s="84">
        <f t="shared" si="4"/>
        <v>0</v>
      </c>
    </row>
    <row r="15" spans="1:10" ht="15" customHeight="1">
      <c r="A15" s="6" t="s">
        <v>14</v>
      </c>
      <c r="B15" s="66" t="s">
        <v>15</v>
      </c>
      <c r="C15" s="38">
        <v>48029.4</v>
      </c>
      <c r="D15" s="38">
        <v>11253.6</v>
      </c>
      <c r="E15" s="38">
        <v>9349.5</v>
      </c>
      <c r="F15" s="98">
        <f t="shared" si="0"/>
        <v>38679.9</v>
      </c>
      <c r="G15" s="98">
        <f t="shared" si="1"/>
        <v>1904.1000000000004</v>
      </c>
      <c r="H15" s="38">
        <f t="shared" si="2"/>
        <v>19.466201951304825</v>
      </c>
      <c r="I15" s="78">
        <f t="shared" si="3"/>
        <v>83.08008104073363</v>
      </c>
      <c r="J15" s="85">
        <f t="shared" si="4"/>
        <v>3.4724569299462127</v>
      </c>
    </row>
    <row r="16" spans="1:10" ht="24" customHeight="1">
      <c r="A16" s="64" t="s">
        <v>16</v>
      </c>
      <c r="B16" s="65" t="s">
        <v>17</v>
      </c>
      <c r="C16" s="37">
        <v>1152.9</v>
      </c>
      <c r="D16" s="37">
        <v>0.9</v>
      </c>
      <c r="E16" s="37">
        <v>0</v>
      </c>
      <c r="F16" s="102">
        <f t="shared" si="0"/>
        <v>1152.9</v>
      </c>
      <c r="G16" s="103">
        <f t="shared" si="1"/>
        <v>0.9</v>
      </c>
      <c r="H16" s="37">
        <f t="shared" si="2"/>
        <v>0</v>
      </c>
      <c r="I16" s="80">
        <f t="shared" si="3"/>
        <v>0</v>
      </c>
      <c r="J16" s="82">
        <f t="shared" si="4"/>
        <v>0</v>
      </c>
    </row>
    <row r="17" spans="1:10" ht="42" customHeight="1">
      <c r="A17" s="6" t="s">
        <v>18</v>
      </c>
      <c r="B17" s="87" t="s">
        <v>19</v>
      </c>
      <c r="C17" s="88">
        <v>1152.9</v>
      </c>
      <c r="D17" s="88">
        <v>0.9</v>
      </c>
      <c r="E17" s="88">
        <v>0</v>
      </c>
      <c r="F17" s="99">
        <f t="shared" si="0"/>
        <v>1152.9</v>
      </c>
      <c r="G17" s="99">
        <f t="shared" si="1"/>
        <v>0.9</v>
      </c>
      <c r="H17" s="88">
        <f t="shared" si="2"/>
        <v>0</v>
      </c>
      <c r="I17" s="88">
        <f t="shared" si="3"/>
        <v>0</v>
      </c>
      <c r="J17" s="79">
        <f t="shared" si="4"/>
        <v>0</v>
      </c>
    </row>
    <row r="18" spans="1:10" ht="22.5" customHeight="1">
      <c r="A18" s="93" t="s">
        <v>20</v>
      </c>
      <c r="B18" s="92" t="s">
        <v>21</v>
      </c>
      <c r="C18" s="37">
        <v>12792.1</v>
      </c>
      <c r="D18" s="37">
        <v>217.2</v>
      </c>
      <c r="E18" s="37">
        <v>3.2</v>
      </c>
      <c r="F18" s="102">
        <f t="shared" si="0"/>
        <v>12788.9</v>
      </c>
      <c r="G18" s="103">
        <f t="shared" si="1"/>
        <v>214</v>
      </c>
      <c r="H18" s="37">
        <f t="shared" si="2"/>
        <v>0.02501543921639137</v>
      </c>
      <c r="I18" s="80">
        <f t="shared" si="3"/>
        <v>1.4732965009208105</v>
      </c>
      <c r="J18" s="82">
        <f t="shared" si="4"/>
        <v>0.0011884980133512895</v>
      </c>
    </row>
    <row r="19" spans="1:10" ht="15" customHeight="1">
      <c r="A19" s="6" t="s">
        <v>22</v>
      </c>
      <c r="B19" s="89" t="s">
        <v>23</v>
      </c>
      <c r="C19" s="38">
        <v>2815.4</v>
      </c>
      <c r="D19" s="38">
        <v>0</v>
      </c>
      <c r="E19" s="38">
        <v>0</v>
      </c>
      <c r="F19" s="98">
        <f t="shared" si="0"/>
        <v>2815.4</v>
      </c>
      <c r="G19" s="98">
        <f t="shared" si="1"/>
        <v>0</v>
      </c>
      <c r="H19" s="38">
        <f t="shared" si="2"/>
        <v>0</v>
      </c>
      <c r="I19" s="78" t="e">
        <f t="shared" si="3"/>
        <v>#DIV/0!</v>
      </c>
      <c r="J19" s="97">
        <f t="shared" si="4"/>
        <v>0</v>
      </c>
    </row>
    <row r="20" spans="1:10" ht="15.75" customHeight="1">
      <c r="A20" s="6" t="s">
        <v>24</v>
      </c>
      <c r="B20" s="66" t="s">
        <v>25</v>
      </c>
      <c r="C20" s="38">
        <v>0.1</v>
      </c>
      <c r="D20" s="38">
        <v>0</v>
      </c>
      <c r="E20" s="38">
        <v>0</v>
      </c>
      <c r="F20" s="98">
        <f t="shared" si="0"/>
        <v>0.1</v>
      </c>
      <c r="G20" s="98">
        <f t="shared" si="1"/>
        <v>0</v>
      </c>
      <c r="H20" s="38">
        <f t="shared" si="2"/>
        <v>0</v>
      </c>
      <c r="I20" s="78" t="e">
        <f t="shared" si="3"/>
        <v>#DIV/0!</v>
      </c>
      <c r="J20" s="97">
        <f t="shared" si="4"/>
        <v>0</v>
      </c>
    </row>
    <row r="21" spans="1:10" ht="19.5" customHeight="1">
      <c r="A21" s="6" t="s">
        <v>141</v>
      </c>
      <c r="B21" s="66" t="s">
        <v>142</v>
      </c>
      <c r="C21" s="38">
        <v>4634.3</v>
      </c>
      <c r="D21" s="38">
        <v>26.8</v>
      </c>
      <c r="E21" s="38">
        <v>3.2</v>
      </c>
      <c r="F21" s="98">
        <f t="shared" si="0"/>
        <v>4631.1</v>
      </c>
      <c r="G21" s="98">
        <f t="shared" si="1"/>
        <v>23.6</v>
      </c>
      <c r="H21" s="38">
        <f t="shared" si="2"/>
        <v>0.0690503420149753</v>
      </c>
      <c r="I21" s="78">
        <f t="shared" si="3"/>
        <v>11.940298507462686</v>
      </c>
      <c r="J21" s="97">
        <f t="shared" si="4"/>
        <v>0.0011884980133512895</v>
      </c>
    </row>
    <row r="22" spans="1:10" ht="24" customHeight="1">
      <c r="A22" s="6" t="s">
        <v>26</v>
      </c>
      <c r="B22" s="87" t="s">
        <v>27</v>
      </c>
      <c r="C22" s="38">
        <v>5342.3</v>
      </c>
      <c r="D22" s="38">
        <v>190.4</v>
      </c>
      <c r="E22" s="38">
        <v>0</v>
      </c>
      <c r="F22" s="98">
        <f t="shared" si="0"/>
        <v>5342.3</v>
      </c>
      <c r="G22" s="98">
        <f t="shared" si="1"/>
        <v>190.4</v>
      </c>
      <c r="H22" s="38">
        <f t="shared" si="2"/>
        <v>0</v>
      </c>
      <c r="I22" s="78">
        <f t="shared" si="3"/>
        <v>0</v>
      </c>
      <c r="J22" s="97">
        <f t="shared" si="4"/>
        <v>0</v>
      </c>
    </row>
    <row r="23" spans="1:10" ht="20.25" customHeight="1">
      <c r="A23" s="93" t="s">
        <v>122</v>
      </c>
      <c r="B23" s="92" t="s">
        <v>123</v>
      </c>
      <c r="C23" s="37">
        <v>2119.9</v>
      </c>
      <c r="D23" s="37">
        <v>309.1</v>
      </c>
      <c r="E23" s="37">
        <v>227.7</v>
      </c>
      <c r="F23" s="102">
        <f>C23-E23</f>
        <v>1892.2</v>
      </c>
      <c r="G23" s="103">
        <f t="shared" si="1"/>
        <v>81.40000000000003</v>
      </c>
      <c r="H23" s="37">
        <f t="shared" si="2"/>
        <v>10.741072692108117</v>
      </c>
      <c r="I23" s="80">
        <f t="shared" si="3"/>
        <v>73.66548042704626</v>
      </c>
      <c r="J23" s="82">
        <f t="shared" si="4"/>
        <v>0.08456906176252768</v>
      </c>
    </row>
    <row r="24" spans="1:10" ht="16.5" customHeight="1">
      <c r="A24" s="6" t="s">
        <v>124</v>
      </c>
      <c r="B24" s="89" t="s">
        <v>125</v>
      </c>
      <c r="C24" s="90">
        <v>726.7</v>
      </c>
      <c r="D24" s="90">
        <v>219</v>
      </c>
      <c r="E24" s="90">
        <v>209.9</v>
      </c>
      <c r="F24" s="100">
        <f t="shared" si="0"/>
        <v>516.8000000000001</v>
      </c>
      <c r="G24" s="100">
        <f t="shared" si="1"/>
        <v>9.099999999999994</v>
      </c>
      <c r="H24" s="90">
        <f t="shared" si="2"/>
        <v>28.883996146965735</v>
      </c>
      <c r="I24" s="90">
        <f t="shared" si="3"/>
        <v>95.84474885844749</v>
      </c>
      <c r="J24" s="97">
        <f t="shared" si="4"/>
        <v>0.07795804156326114</v>
      </c>
    </row>
    <row r="25" spans="1:10" ht="16.5" customHeight="1">
      <c r="A25" s="6" t="s">
        <v>148</v>
      </c>
      <c r="B25" s="66" t="s">
        <v>149</v>
      </c>
      <c r="C25" s="38">
        <v>191</v>
      </c>
      <c r="D25" s="38">
        <v>43</v>
      </c>
      <c r="E25" s="38">
        <v>17.8</v>
      </c>
      <c r="F25" s="98">
        <f>C25-E25</f>
        <v>173.2</v>
      </c>
      <c r="G25" s="98">
        <f>D25-E25</f>
        <v>25.2</v>
      </c>
      <c r="H25" s="38">
        <f>E25/C25*100</f>
        <v>9.319371727748692</v>
      </c>
      <c r="I25" s="38">
        <f>E25/D25*100</f>
        <v>41.395348837209305</v>
      </c>
      <c r="J25" s="97">
        <f t="shared" si="4"/>
        <v>0.006611020199266547</v>
      </c>
    </row>
    <row r="26" spans="1:10" ht="24" customHeight="1">
      <c r="A26" s="6" t="s">
        <v>126</v>
      </c>
      <c r="B26" s="87" t="s">
        <v>127</v>
      </c>
      <c r="C26" s="88">
        <v>1202.2</v>
      </c>
      <c r="D26" s="88">
        <v>47.1</v>
      </c>
      <c r="E26" s="88">
        <v>0</v>
      </c>
      <c r="F26" s="99">
        <f t="shared" si="0"/>
        <v>1202.2</v>
      </c>
      <c r="G26" s="99">
        <f t="shared" si="1"/>
        <v>47.1</v>
      </c>
      <c r="H26" s="88">
        <f t="shared" si="2"/>
        <v>0</v>
      </c>
      <c r="I26" s="88">
        <f t="shared" si="3"/>
        <v>0</v>
      </c>
      <c r="J26" s="97">
        <f t="shared" si="4"/>
        <v>0</v>
      </c>
    </row>
    <row r="27" spans="1:10" ht="18" customHeight="1">
      <c r="A27" s="93" t="s">
        <v>28</v>
      </c>
      <c r="B27" s="92" t="s">
        <v>29</v>
      </c>
      <c r="C27" s="37">
        <v>935744.8</v>
      </c>
      <c r="D27" s="37">
        <v>219466</v>
      </c>
      <c r="E27" s="37">
        <v>168965.1</v>
      </c>
      <c r="F27" s="102">
        <f t="shared" si="0"/>
        <v>766779.7000000001</v>
      </c>
      <c r="G27" s="103">
        <f t="shared" si="1"/>
        <v>50500.899999999994</v>
      </c>
      <c r="H27" s="37">
        <f t="shared" si="2"/>
        <v>18.05675008827193</v>
      </c>
      <c r="I27" s="80">
        <f t="shared" si="3"/>
        <v>76.98919194772766</v>
      </c>
      <c r="J27" s="82">
        <f t="shared" si="4"/>
        <v>62.75458927365687</v>
      </c>
    </row>
    <row r="28" spans="1:10" ht="18" customHeight="1">
      <c r="A28" s="6" t="s">
        <v>30</v>
      </c>
      <c r="B28" s="89" t="s">
        <v>31</v>
      </c>
      <c r="C28" s="90">
        <v>279435.7</v>
      </c>
      <c r="D28" s="90">
        <v>63338.3</v>
      </c>
      <c r="E28" s="90">
        <v>50078.6</v>
      </c>
      <c r="F28" s="100">
        <f t="shared" si="0"/>
        <v>229357.1</v>
      </c>
      <c r="G28" s="100">
        <f t="shared" si="1"/>
        <v>13259.700000000004</v>
      </c>
      <c r="H28" s="90">
        <f t="shared" si="2"/>
        <v>17.921332170513647</v>
      </c>
      <c r="I28" s="90">
        <f t="shared" si="3"/>
        <v>79.06527330225155</v>
      </c>
      <c r="J28" s="97">
        <f t="shared" si="4"/>
        <v>18.599473941066837</v>
      </c>
    </row>
    <row r="29" spans="1:10" ht="18" customHeight="1">
      <c r="A29" s="6" t="s">
        <v>32</v>
      </c>
      <c r="B29" s="66" t="s">
        <v>33</v>
      </c>
      <c r="C29" s="38">
        <v>519969.6</v>
      </c>
      <c r="D29" s="38">
        <v>127394</v>
      </c>
      <c r="E29" s="38">
        <v>96939.9</v>
      </c>
      <c r="F29" s="98">
        <f t="shared" si="0"/>
        <v>423029.69999999995</v>
      </c>
      <c r="G29" s="98">
        <f t="shared" si="1"/>
        <v>30454.100000000006</v>
      </c>
      <c r="H29" s="38">
        <f t="shared" si="2"/>
        <v>18.6433783821208</v>
      </c>
      <c r="I29" s="38">
        <f t="shared" si="3"/>
        <v>76.09455704350283</v>
      </c>
      <c r="J29" s="97">
        <f t="shared" si="4"/>
        <v>36.004024551397706</v>
      </c>
    </row>
    <row r="30" spans="1:10" ht="18" customHeight="1">
      <c r="A30" s="6" t="s">
        <v>137</v>
      </c>
      <c r="B30" s="66" t="s">
        <v>138</v>
      </c>
      <c r="C30" s="38">
        <v>99178.7</v>
      </c>
      <c r="D30" s="38">
        <v>24570.7</v>
      </c>
      <c r="E30" s="38">
        <v>19213.8</v>
      </c>
      <c r="F30" s="98">
        <f>C30-E30</f>
        <v>79964.9</v>
      </c>
      <c r="G30" s="98">
        <f>D30-E30</f>
        <v>5356.9000000000015</v>
      </c>
      <c r="H30" s="38">
        <f>E30/C30*100</f>
        <v>19.372909707427098</v>
      </c>
      <c r="I30" s="38">
        <f>E30/D30*100</f>
        <v>78.19801633653091</v>
      </c>
      <c r="J30" s="97">
        <f>E30/$E$49*100</f>
        <v>7.136113477790314</v>
      </c>
    </row>
    <row r="31" spans="1:10" ht="27" customHeight="1">
      <c r="A31" s="6" t="s">
        <v>34</v>
      </c>
      <c r="B31" s="66" t="s">
        <v>35</v>
      </c>
      <c r="C31" s="38">
        <v>1322.2</v>
      </c>
      <c r="D31" s="38">
        <v>219.8</v>
      </c>
      <c r="E31" s="38">
        <v>75.8</v>
      </c>
      <c r="F31" s="98">
        <f t="shared" si="0"/>
        <v>1246.4</v>
      </c>
      <c r="G31" s="98">
        <f t="shared" si="1"/>
        <v>144</v>
      </c>
      <c r="H31" s="38">
        <f t="shared" si="2"/>
        <v>5.732869459990924</v>
      </c>
      <c r="I31" s="38">
        <f t="shared" si="3"/>
        <v>34.48589626933576</v>
      </c>
      <c r="J31" s="97">
        <f t="shared" si="4"/>
        <v>0.02815254669125867</v>
      </c>
    </row>
    <row r="32" spans="1:10" ht="18" customHeight="1">
      <c r="A32" s="6" t="s">
        <v>36</v>
      </c>
      <c r="B32" s="66" t="s">
        <v>153</v>
      </c>
      <c r="C32" s="38">
        <v>21445.5</v>
      </c>
      <c r="D32" s="38">
        <v>830.5</v>
      </c>
      <c r="E32" s="38">
        <v>271.3</v>
      </c>
      <c r="F32" s="98">
        <f t="shared" si="0"/>
        <v>21174.2</v>
      </c>
      <c r="G32" s="98">
        <f t="shared" si="1"/>
        <v>559.2</v>
      </c>
      <c r="H32" s="38">
        <f t="shared" si="2"/>
        <v>1.2650672635284792</v>
      </c>
      <c r="I32" s="38">
        <f t="shared" si="3"/>
        <v>32.66706803130644</v>
      </c>
      <c r="J32" s="97">
        <f t="shared" si="4"/>
        <v>0.10076234719443901</v>
      </c>
    </row>
    <row r="33" spans="1:10" ht="18" customHeight="1">
      <c r="A33" s="6" t="s">
        <v>37</v>
      </c>
      <c r="B33" s="87" t="s">
        <v>38</v>
      </c>
      <c r="C33" s="88">
        <v>14393.1</v>
      </c>
      <c r="D33" s="88">
        <v>3112.8</v>
      </c>
      <c r="E33" s="88">
        <v>2385.8</v>
      </c>
      <c r="F33" s="99">
        <f t="shared" si="0"/>
        <v>12007.3</v>
      </c>
      <c r="G33" s="99">
        <f t="shared" si="1"/>
        <v>727</v>
      </c>
      <c r="H33" s="88">
        <f t="shared" si="2"/>
        <v>16.575998221369964</v>
      </c>
      <c r="I33" s="88">
        <f t="shared" si="3"/>
        <v>76.64482138267797</v>
      </c>
      <c r="J33" s="97">
        <f t="shared" si="4"/>
        <v>0.8860995500792208</v>
      </c>
    </row>
    <row r="34" spans="1:10" ht="21" customHeight="1">
      <c r="A34" s="93" t="s">
        <v>39</v>
      </c>
      <c r="B34" s="92" t="s">
        <v>40</v>
      </c>
      <c r="C34" s="37">
        <v>54670.4</v>
      </c>
      <c r="D34" s="37">
        <v>13143.9</v>
      </c>
      <c r="E34" s="37">
        <v>8304</v>
      </c>
      <c r="F34" s="102">
        <f t="shared" si="0"/>
        <v>46366.4</v>
      </c>
      <c r="G34" s="103">
        <f t="shared" si="1"/>
        <v>4839.9</v>
      </c>
      <c r="H34" s="37">
        <f t="shared" si="2"/>
        <v>15.18920659076941</v>
      </c>
      <c r="I34" s="80">
        <f t="shared" si="3"/>
        <v>63.17759569077671</v>
      </c>
      <c r="J34" s="82">
        <f t="shared" si="4"/>
        <v>3.084152344646596</v>
      </c>
    </row>
    <row r="35" spans="1:10" ht="18" customHeight="1">
      <c r="A35" s="6" t="s">
        <v>41</v>
      </c>
      <c r="B35" s="94" t="s">
        <v>42</v>
      </c>
      <c r="C35" s="95">
        <v>54670.4</v>
      </c>
      <c r="D35" s="95">
        <v>13143.9</v>
      </c>
      <c r="E35" s="95">
        <v>8304</v>
      </c>
      <c r="F35" s="101">
        <f t="shared" si="0"/>
        <v>46366.4</v>
      </c>
      <c r="G35" s="101">
        <f t="shared" si="1"/>
        <v>4839.9</v>
      </c>
      <c r="H35" s="95">
        <f t="shared" si="2"/>
        <v>15.18920659076941</v>
      </c>
      <c r="I35" s="95">
        <f t="shared" si="3"/>
        <v>63.17759569077671</v>
      </c>
      <c r="J35" s="96">
        <f t="shared" si="4"/>
        <v>3.084152344646596</v>
      </c>
    </row>
    <row r="36" spans="1:10" ht="17.25" customHeight="1">
      <c r="A36" s="93" t="s">
        <v>43</v>
      </c>
      <c r="B36" s="92" t="s">
        <v>44</v>
      </c>
      <c r="C36" s="37">
        <v>92440.7</v>
      </c>
      <c r="D36" s="37">
        <v>25477.3</v>
      </c>
      <c r="E36" s="37">
        <v>19009.4</v>
      </c>
      <c r="F36" s="102">
        <f t="shared" si="0"/>
        <v>73431.29999999999</v>
      </c>
      <c r="G36" s="103">
        <f t="shared" si="1"/>
        <v>6467.899999999998</v>
      </c>
      <c r="H36" s="37">
        <f t="shared" si="2"/>
        <v>20.56388582085597</v>
      </c>
      <c r="I36" s="80">
        <f t="shared" si="3"/>
        <v>74.61308694406395</v>
      </c>
      <c r="J36" s="82">
        <f t="shared" si="4"/>
        <v>7.060198167187501</v>
      </c>
    </row>
    <row r="37" spans="1:10" ht="21" customHeight="1">
      <c r="A37" s="6" t="s">
        <v>45</v>
      </c>
      <c r="B37" s="89" t="s">
        <v>46</v>
      </c>
      <c r="C37" s="90">
        <v>13923.3</v>
      </c>
      <c r="D37" s="90">
        <v>2350.6</v>
      </c>
      <c r="E37" s="90">
        <v>2347.7</v>
      </c>
      <c r="F37" s="100">
        <f t="shared" si="0"/>
        <v>11575.599999999999</v>
      </c>
      <c r="G37" s="100">
        <f t="shared" si="1"/>
        <v>2.900000000000091</v>
      </c>
      <c r="H37" s="90">
        <f t="shared" si="2"/>
        <v>16.86166354240733</v>
      </c>
      <c r="I37" s="90">
        <f t="shared" si="3"/>
        <v>99.87662724410788</v>
      </c>
      <c r="J37" s="97">
        <f t="shared" si="4"/>
        <v>0.8719489956077568</v>
      </c>
    </row>
    <row r="38" spans="1:10" ht="16.5" customHeight="1">
      <c r="A38" s="6" t="s">
        <v>47</v>
      </c>
      <c r="B38" s="66" t="s">
        <v>48</v>
      </c>
      <c r="C38" s="38">
        <v>29857.9</v>
      </c>
      <c r="D38" s="38">
        <v>8707</v>
      </c>
      <c r="E38" s="38">
        <v>8407.3</v>
      </c>
      <c r="F38" s="98">
        <f t="shared" si="0"/>
        <v>21450.600000000002</v>
      </c>
      <c r="G38" s="98">
        <f t="shared" si="1"/>
        <v>299.7000000000007</v>
      </c>
      <c r="H38" s="38">
        <f t="shared" si="2"/>
        <v>28.157707005516126</v>
      </c>
      <c r="I38" s="38">
        <f t="shared" si="3"/>
        <v>96.55794188583897</v>
      </c>
      <c r="J38" s="97">
        <f t="shared" si="4"/>
        <v>3.122518546140092</v>
      </c>
    </row>
    <row r="39" spans="1:10" ht="12.75">
      <c r="A39" s="6" t="s">
        <v>49</v>
      </c>
      <c r="B39" s="66" t="s">
        <v>50</v>
      </c>
      <c r="C39" s="38">
        <v>47829</v>
      </c>
      <c r="D39" s="38">
        <v>14332.7</v>
      </c>
      <c r="E39" s="38">
        <v>8167.6</v>
      </c>
      <c r="F39" s="98">
        <f t="shared" si="0"/>
        <v>39661.4</v>
      </c>
      <c r="G39" s="98">
        <f t="shared" si="1"/>
        <v>6165.1</v>
      </c>
      <c r="H39" s="38">
        <f t="shared" si="2"/>
        <v>17.076668966526583</v>
      </c>
      <c r="I39" s="38">
        <f t="shared" si="3"/>
        <v>56.98577379000468</v>
      </c>
      <c r="J39" s="97">
        <f t="shared" si="4"/>
        <v>3.0334926168274974</v>
      </c>
    </row>
    <row r="40" spans="1:10" ht="22.5">
      <c r="A40" s="6" t="s">
        <v>51</v>
      </c>
      <c r="B40" s="87" t="s">
        <v>52</v>
      </c>
      <c r="C40" s="88">
        <v>830.5</v>
      </c>
      <c r="D40" s="88">
        <v>87</v>
      </c>
      <c r="E40" s="88">
        <v>86.8</v>
      </c>
      <c r="F40" s="99">
        <f t="shared" si="0"/>
        <v>743.7</v>
      </c>
      <c r="G40" s="99">
        <f t="shared" si="1"/>
        <v>0.20000000000000284</v>
      </c>
      <c r="H40" s="88">
        <f t="shared" si="2"/>
        <v>10.451535219747141</v>
      </c>
      <c r="I40" s="88">
        <f t="shared" si="3"/>
        <v>99.77011494252874</v>
      </c>
      <c r="J40" s="97">
        <f t="shared" si="4"/>
        <v>0.03223800861215372</v>
      </c>
    </row>
    <row r="41" spans="1:10" ht="12.75">
      <c r="A41" s="93" t="s">
        <v>53</v>
      </c>
      <c r="B41" s="92" t="s">
        <v>54</v>
      </c>
      <c r="C41" s="37">
        <v>95544.7</v>
      </c>
      <c r="D41" s="37">
        <v>7313</v>
      </c>
      <c r="E41" s="37">
        <v>2963.3</v>
      </c>
      <c r="F41" s="102">
        <f t="shared" si="0"/>
        <v>92581.4</v>
      </c>
      <c r="G41" s="103">
        <f t="shared" si="1"/>
        <v>4349.7</v>
      </c>
      <c r="H41" s="37">
        <f t="shared" si="2"/>
        <v>3.1014802495585836</v>
      </c>
      <c r="I41" s="80">
        <f t="shared" si="3"/>
        <v>40.52099001777656</v>
      </c>
      <c r="J41" s="82">
        <f t="shared" si="4"/>
        <v>1.1005863009262113</v>
      </c>
    </row>
    <row r="42" spans="1:10" ht="12.75">
      <c r="A42" s="6" t="s">
        <v>55</v>
      </c>
      <c r="B42" s="89" t="s">
        <v>56</v>
      </c>
      <c r="C42" s="90">
        <v>20110.3</v>
      </c>
      <c r="D42" s="90">
        <v>6707.4</v>
      </c>
      <c r="E42" s="90">
        <v>2588.5</v>
      </c>
      <c r="F42" s="100">
        <f t="shared" si="0"/>
        <v>17521.8</v>
      </c>
      <c r="G42" s="100">
        <f t="shared" si="1"/>
        <v>4118.9</v>
      </c>
      <c r="H42" s="90">
        <f t="shared" si="2"/>
        <v>12.87151360248231</v>
      </c>
      <c r="I42" s="90">
        <f t="shared" si="3"/>
        <v>38.59170468437845</v>
      </c>
      <c r="J42" s="97">
        <f t="shared" si="4"/>
        <v>0.9613834711124415</v>
      </c>
    </row>
    <row r="43" spans="1:10" ht="12.75">
      <c r="A43" s="6" t="s">
        <v>57</v>
      </c>
      <c r="B43" s="87" t="s">
        <v>58</v>
      </c>
      <c r="C43" s="88">
        <v>75434.4</v>
      </c>
      <c r="D43" s="88">
        <v>605.6</v>
      </c>
      <c r="E43" s="88">
        <v>374.9</v>
      </c>
      <c r="F43" s="99">
        <f t="shared" si="0"/>
        <v>75059.5</v>
      </c>
      <c r="G43" s="99">
        <f t="shared" si="1"/>
        <v>230.70000000000005</v>
      </c>
      <c r="H43" s="88">
        <f t="shared" si="2"/>
        <v>0.49698811152471556</v>
      </c>
      <c r="I43" s="88">
        <f t="shared" si="3"/>
        <v>61.90554821664465</v>
      </c>
      <c r="J43" s="97">
        <f t="shared" si="4"/>
        <v>0.139239970376687</v>
      </c>
    </row>
    <row r="44" spans="1:10" ht="33.75">
      <c r="A44" s="93" t="s">
        <v>59</v>
      </c>
      <c r="B44" s="92" t="s">
        <v>60</v>
      </c>
      <c r="C44" s="37">
        <v>87.2</v>
      </c>
      <c r="D44" s="37">
        <v>25</v>
      </c>
      <c r="E44" s="37">
        <v>24.9</v>
      </c>
      <c r="F44" s="102">
        <f t="shared" si="0"/>
        <v>62.300000000000004</v>
      </c>
      <c r="G44" s="103">
        <f t="shared" si="1"/>
        <v>0.10000000000000142</v>
      </c>
      <c r="H44" s="37">
        <f t="shared" si="2"/>
        <v>28.55504587155963</v>
      </c>
      <c r="I44" s="80">
        <f t="shared" si="3"/>
        <v>99.6</v>
      </c>
      <c r="J44" s="82">
        <f t="shared" si="4"/>
        <v>0.00924800016638972</v>
      </c>
    </row>
    <row r="45" spans="1:10" ht="22.5">
      <c r="A45" s="86" t="s">
        <v>61</v>
      </c>
      <c r="B45" s="94" t="s">
        <v>62</v>
      </c>
      <c r="C45" s="95">
        <v>87.2</v>
      </c>
      <c r="D45" s="95">
        <v>25</v>
      </c>
      <c r="E45" s="95">
        <v>24.9</v>
      </c>
      <c r="F45" s="101">
        <f t="shared" si="0"/>
        <v>62.300000000000004</v>
      </c>
      <c r="G45" s="101">
        <f t="shared" si="1"/>
        <v>0.10000000000000142</v>
      </c>
      <c r="H45" s="95">
        <f t="shared" si="2"/>
        <v>28.55504587155963</v>
      </c>
      <c r="I45" s="95">
        <f t="shared" si="3"/>
        <v>99.6</v>
      </c>
      <c r="J45" s="96">
        <f t="shared" si="4"/>
        <v>0.00924800016638972</v>
      </c>
    </row>
    <row r="46" spans="1:10" ht="45">
      <c r="A46" s="91" t="s">
        <v>63</v>
      </c>
      <c r="B46" s="92" t="s">
        <v>130</v>
      </c>
      <c r="C46" s="37">
        <v>156913.2</v>
      </c>
      <c r="D46" s="37">
        <v>50747.8</v>
      </c>
      <c r="E46" s="37">
        <v>43553.9</v>
      </c>
      <c r="F46" s="102">
        <f t="shared" si="0"/>
        <v>113359.30000000002</v>
      </c>
      <c r="G46" s="103">
        <f t="shared" si="1"/>
        <v>7193.9000000000015</v>
      </c>
      <c r="H46" s="37">
        <f t="shared" si="2"/>
        <v>27.75668331281243</v>
      </c>
      <c r="I46" s="80">
        <f t="shared" si="3"/>
        <v>85.82421306933502</v>
      </c>
      <c r="J46" s="82">
        <f t="shared" si="4"/>
        <v>16.176163632406475</v>
      </c>
    </row>
    <row r="47" spans="1:10" ht="45">
      <c r="A47" s="81" t="s">
        <v>64</v>
      </c>
      <c r="B47" s="89" t="s">
        <v>65</v>
      </c>
      <c r="C47" s="90">
        <v>145232.1</v>
      </c>
      <c r="D47" s="90">
        <v>42568.1</v>
      </c>
      <c r="E47" s="90">
        <v>42568.1</v>
      </c>
      <c r="F47" s="100">
        <f t="shared" si="0"/>
        <v>102664</v>
      </c>
      <c r="G47" s="100">
        <f t="shared" si="1"/>
        <v>0</v>
      </c>
      <c r="H47" s="90">
        <f t="shared" si="2"/>
        <v>29.31039350116124</v>
      </c>
      <c r="I47" s="90">
        <f t="shared" si="3"/>
        <v>100</v>
      </c>
      <c r="J47" s="97">
        <f t="shared" si="4"/>
        <v>15.810031963168445</v>
      </c>
    </row>
    <row r="48" spans="1:10" ht="22.5">
      <c r="A48" s="6" t="s">
        <v>128</v>
      </c>
      <c r="B48" s="66" t="s">
        <v>129</v>
      </c>
      <c r="C48" s="38">
        <v>11681.1</v>
      </c>
      <c r="D48" s="38">
        <v>8179.7</v>
      </c>
      <c r="E48" s="38">
        <v>985.7</v>
      </c>
      <c r="F48" s="98">
        <f t="shared" si="0"/>
        <v>10695.4</v>
      </c>
      <c r="G48" s="98">
        <f t="shared" si="1"/>
        <v>7194</v>
      </c>
      <c r="H48" s="38">
        <f t="shared" si="2"/>
        <v>8.43841761477943</v>
      </c>
      <c r="I48" s="38">
        <f t="shared" si="3"/>
        <v>12.050564201621087</v>
      </c>
      <c r="J48" s="97">
        <f t="shared" si="4"/>
        <v>0.36609452867511444</v>
      </c>
    </row>
    <row r="49" spans="1:10" ht="12.75">
      <c r="A49" s="67" t="s">
        <v>0</v>
      </c>
      <c r="B49" s="68"/>
      <c r="C49" s="39">
        <v>1504356.6</v>
      </c>
      <c r="D49" s="39">
        <v>346494.5</v>
      </c>
      <c r="E49" s="39">
        <v>269247.4</v>
      </c>
      <c r="F49" s="16">
        <f>C49-E49</f>
        <v>1235109.2000000002</v>
      </c>
      <c r="G49" s="71">
        <f>D49-E49</f>
        <v>77247.09999999998</v>
      </c>
      <c r="H49" s="16">
        <f>E49/C49*100</f>
        <v>17.89784416806494</v>
      </c>
      <c r="I49" s="16">
        <f>E49/D49*100</f>
        <v>77.70611077520712</v>
      </c>
      <c r="J49" s="37">
        <f t="shared" si="4"/>
        <v>100</v>
      </c>
    </row>
  </sheetData>
  <sheetProtection/>
  <mergeCells count="10">
    <mergeCell ref="F6:G6"/>
    <mergeCell ref="H6:I6"/>
    <mergeCell ref="F1:J1"/>
    <mergeCell ref="A3:J4"/>
    <mergeCell ref="J6:J7"/>
    <mergeCell ref="C6:C7"/>
    <mergeCell ref="D6:D7"/>
    <mergeCell ref="E6:E7"/>
    <mergeCell ref="B6:B7"/>
    <mergeCell ref="A6:A7"/>
  </mergeCells>
  <printOptions/>
  <pageMargins left="0.7874015748031497" right="0" top="0.5511811023622047" bottom="0.5905511811023623" header="0.15748031496062992" footer="0.15748031496062992"/>
  <pageSetup firstPageNumber="1" useFirstPageNumber="1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1"/>
  <sheetViews>
    <sheetView zoomScalePageLayoutView="0" workbookViewId="0" topLeftCell="A1">
      <selection activeCell="E13" sqref="E13"/>
    </sheetView>
  </sheetViews>
  <sheetFormatPr defaultColWidth="9.140625" defaultRowHeight="12.75" customHeight="1"/>
  <cols>
    <col min="1" max="1" width="6.7109375" style="14" customWidth="1"/>
    <col min="2" max="2" width="27.28125" style="32" customWidth="1"/>
    <col min="3" max="3" width="10.8515625" style="14" customWidth="1"/>
    <col min="4" max="4" width="9.421875" style="14" customWidth="1"/>
    <col min="5" max="5" width="9.28125" style="15" customWidth="1"/>
    <col min="6" max="6" width="10.8515625" style="14" customWidth="1"/>
    <col min="7" max="7" width="10.28125" style="14" customWidth="1"/>
    <col min="8" max="8" width="11.7109375" style="14" customWidth="1"/>
    <col min="9" max="9" width="10.28125" style="14" customWidth="1"/>
    <col min="10" max="10" width="9.00390625" style="14" customWidth="1"/>
    <col min="11" max="16384" width="9.140625" style="14" customWidth="1"/>
  </cols>
  <sheetData>
    <row r="1" spans="2:10" ht="12.75">
      <c r="B1" s="24"/>
      <c r="C1" s="25"/>
      <c r="D1" s="25"/>
      <c r="E1" s="26"/>
      <c r="F1" s="25"/>
      <c r="G1" s="25"/>
      <c r="H1" s="25"/>
      <c r="J1" s="27" t="s">
        <v>72</v>
      </c>
    </row>
    <row r="2" spans="1:10" ht="30.75" customHeight="1">
      <c r="A2" s="25"/>
      <c r="B2" s="24"/>
      <c r="C2" s="25"/>
      <c r="D2" s="25"/>
      <c r="E2" s="33"/>
      <c r="F2" s="25"/>
      <c r="G2" s="25"/>
      <c r="H2" s="25"/>
      <c r="I2" s="25"/>
      <c r="J2" s="25"/>
    </row>
    <row r="3" spans="1:10" ht="54" customHeight="1">
      <c r="A3" s="114" t="s">
        <v>216</v>
      </c>
      <c r="B3" s="114"/>
      <c r="C3" s="114"/>
      <c r="D3" s="114"/>
      <c r="E3" s="114"/>
      <c r="F3" s="114"/>
      <c r="G3" s="114"/>
      <c r="H3" s="114"/>
      <c r="I3" s="114"/>
      <c r="J3" s="114"/>
    </row>
    <row r="4" spans="1:10" ht="13.5">
      <c r="A4" s="25"/>
      <c r="B4" s="24"/>
      <c r="C4" s="25"/>
      <c r="D4" s="25"/>
      <c r="E4" s="26"/>
      <c r="F4" s="25"/>
      <c r="G4" s="25"/>
      <c r="H4" s="25"/>
      <c r="I4" s="25"/>
      <c r="J4" s="28" t="s">
        <v>105</v>
      </c>
    </row>
    <row r="5" spans="1:10" s="29" customFormat="1" ht="17.25" customHeight="1">
      <c r="A5" s="116" t="s">
        <v>73</v>
      </c>
      <c r="B5" s="116" t="s">
        <v>74</v>
      </c>
      <c r="C5" s="110" t="s">
        <v>215</v>
      </c>
      <c r="D5" s="110" t="s">
        <v>150</v>
      </c>
      <c r="E5" s="110" t="s">
        <v>75</v>
      </c>
      <c r="F5" s="105" t="s">
        <v>69</v>
      </c>
      <c r="G5" s="105"/>
      <c r="H5" s="105" t="s">
        <v>70</v>
      </c>
      <c r="I5" s="105"/>
      <c r="J5" s="115" t="s">
        <v>68</v>
      </c>
    </row>
    <row r="6" spans="1:10" ht="46.5" customHeight="1">
      <c r="A6" s="117"/>
      <c r="B6" s="117"/>
      <c r="C6" s="110"/>
      <c r="D6" s="110"/>
      <c r="E6" s="110"/>
      <c r="F6" s="49" t="s">
        <v>66</v>
      </c>
      <c r="G6" s="49" t="s">
        <v>151</v>
      </c>
      <c r="H6" s="49" t="s">
        <v>67</v>
      </c>
      <c r="I6" s="49" t="s">
        <v>152</v>
      </c>
      <c r="J6" s="115"/>
    </row>
    <row r="7" spans="1:10" ht="24" customHeight="1">
      <c r="A7" s="6" t="s">
        <v>154</v>
      </c>
      <c r="B7" s="66" t="s">
        <v>155</v>
      </c>
      <c r="C7" s="98">
        <v>12651.6</v>
      </c>
      <c r="D7" s="98">
        <v>19.6</v>
      </c>
      <c r="E7" s="38">
        <v>0</v>
      </c>
      <c r="F7" s="38">
        <f>C7-E7</f>
        <v>12651.6</v>
      </c>
      <c r="G7" s="38">
        <f>D7-E7</f>
        <v>19.6</v>
      </c>
      <c r="H7" s="48">
        <f>E7/C7*100</f>
        <v>0</v>
      </c>
      <c r="I7" s="48">
        <f>E7/D7*100</f>
        <v>0</v>
      </c>
      <c r="J7" s="48">
        <f>E7/$E$39*100</f>
        <v>0</v>
      </c>
    </row>
    <row r="8" spans="1:10" ht="24" customHeight="1">
      <c r="A8" s="6" t="s">
        <v>76</v>
      </c>
      <c r="B8" s="66" t="s">
        <v>77</v>
      </c>
      <c r="C8" s="98">
        <v>319768.2</v>
      </c>
      <c r="D8" s="98">
        <v>71112.2</v>
      </c>
      <c r="E8" s="38">
        <v>61320.9</v>
      </c>
      <c r="F8" s="38">
        <f aca="true" t="shared" si="0" ref="F8:F39">C8-E8</f>
        <v>258447.30000000002</v>
      </c>
      <c r="G8" s="38">
        <f aca="true" t="shared" si="1" ref="G8:G39">D8-E8</f>
        <v>9791.299999999996</v>
      </c>
      <c r="H8" s="48">
        <f aca="true" t="shared" si="2" ref="H8:H39">E8/C8*100</f>
        <v>19.176672352035006</v>
      </c>
      <c r="I8" s="48">
        <f aca="true" t="shared" si="3" ref="I8:I39">E8/D8*100</f>
        <v>86.23119520982335</v>
      </c>
      <c r="J8" s="48">
        <f aca="true" t="shared" si="4" ref="J8:J39">E8/$E$39*100</f>
        <v>22.77492744591034</v>
      </c>
    </row>
    <row r="9" spans="1:10" ht="24" customHeight="1">
      <c r="A9" s="6" t="s">
        <v>78</v>
      </c>
      <c r="B9" s="66" t="s">
        <v>156</v>
      </c>
      <c r="C9" s="98">
        <v>175.8</v>
      </c>
      <c r="D9" s="98">
        <v>55.3</v>
      </c>
      <c r="E9" s="38">
        <v>7.8</v>
      </c>
      <c r="F9" s="38">
        <f t="shared" si="0"/>
        <v>168</v>
      </c>
      <c r="G9" s="38">
        <f t="shared" si="1"/>
        <v>47.5</v>
      </c>
      <c r="H9" s="48">
        <f t="shared" si="2"/>
        <v>4.436860068259385</v>
      </c>
      <c r="I9" s="48">
        <f t="shared" si="3"/>
        <v>14.10488245931284</v>
      </c>
      <c r="J9" s="48">
        <f t="shared" si="4"/>
        <v>0.0028969639075437682</v>
      </c>
    </row>
    <row r="10" spans="1:10" ht="24" customHeight="1">
      <c r="A10" s="6" t="s">
        <v>79</v>
      </c>
      <c r="B10" s="66" t="s">
        <v>80</v>
      </c>
      <c r="C10" s="38">
        <v>96767.2</v>
      </c>
      <c r="D10" s="38">
        <v>20869</v>
      </c>
      <c r="E10" s="38">
        <v>16822.4</v>
      </c>
      <c r="F10" s="48">
        <f t="shared" si="0"/>
        <v>79944.79999999999</v>
      </c>
      <c r="G10" s="48">
        <f t="shared" si="1"/>
        <v>4046.5999999999985</v>
      </c>
      <c r="H10" s="48">
        <f t="shared" si="2"/>
        <v>17.38440297952199</v>
      </c>
      <c r="I10" s="48">
        <f t="shared" si="3"/>
        <v>80.60951650773876</v>
      </c>
      <c r="J10" s="48">
        <f t="shared" si="4"/>
        <v>6.247934056187729</v>
      </c>
    </row>
    <row r="11" spans="1:10" ht="24" customHeight="1">
      <c r="A11" s="6" t="s">
        <v>81</v>
      </c>
      <c r="B11" s="66" t="s">
        <v>82</v>
      </c>
      <c r="C11" s="38">
        <v>3737.1</v>
      </c>
      <c r="D11" s="38">
        <v>1185.1</v>
      </c>
      <c r="E11" s="38">
        <v>828.7</v>
      </c>
      <c r="F11" s="48">
        <f t="shared" si="0"/>
        <v>2908.3999999999996</v>
      </c>
      <c r="G11" s="48">
        <f t="shared" si="1"/>
        <v>356.39999999999986</v>
      </c>
      <c r="H11" s="48">
        <f t="shared" si="2"/>
        <v>22.17494848947045</v>
      </c>
      <c r="I11" s="48">
        <f t="shared" si="3"/>
        <v>69.92658847354654</v>
      </c>
      <c r="J11" s="48">
        <f t="shared" si="4"/>
        <v>0.30778384489506677</v>
      </c>
    </row>
    <row r="12" spans="1:10" ht="24" customHeight="1">
      <c r="A12" s="6" t="s">
        <v>83</v>
      </c>
      <c r="B12" s="66" t="s">
        <v>84</v>
      </c>
      <c r="C12" s="38">
        <v>2353.8</v>
      </c>
      <c r="D12" s="38">
        <v>589.7</v>
      </c>
      <c r="E12" s="38">
        <v>308.6</v>
      </c>
      <c r="F12" s="48">
        <f t="shared" si="0"/>
        <v>2045.2000000000003</v>
      </c>
      <c r="G12" s="48">
        <f t="shared" si="1"/>
        <v>281.1</v>
      </c>
      <c r="H12" s="48">
        <f t="shared" si="2"/>
        <v>13.110714589174952</v>
      </c>
      <c r="I12" s="48">
        <f t="shared" si="3"/>
        <v>52.33169408173648</v>
      </c>
      <c r="J12" s="48">
        <f t="shared" si="4"/>
        <v>0.11461577716256499</v>
      </c>
    </row>
    <row r="13" spans="1:10" ht="24" customHeight="1">
      <c r="A13" s="6" t="s">
        <v>85</v>
      </c>
      <c r="B13" s="66" t="s">
        <v>86</v>
      </c>
      <c r="C13" s="38">
        <v>55928</v>
      </c>
      <c r="D13" s="38">
        <v>14620</v>
      </c>
      <c r="E13" s="38">
        <v>8494.2</v>
      </c>
      <c r="F13" s="48">
        <f t="shared" si="0"/>
        <v>47433.8</v>
      </c>
      <c r="G13" s="48">
        <f t="shared" si="1"/>
        <v>6125.799999999999</v>
      </c>
      <c r="H13" s="48">
        <f t="shared" si="2"/>
        <v>15.18774138177657</v>
      </c>
      <c r="I13" s="48">
        <f t="shared" si="3"/>
        <v>58.099863201094394</v>
      </c>
      <c r="J13" s="48">
        <f t="shared" si="4"/>
        <v>3.154793695315164</v>
      </c>
    </row>
    <row r="14" spans="1:10" ht="42" customHeight="1">
      <c r="A14" s="6" t="s">
        <v>131</v>
      </c>
      <c r="B14" s="66" t="s">
        <v>157</v>
      </c>
      <c r="C14" s="38">
        <v>146</v>
      </c>
      <c r="D14" s="38">
        <v>73</v>
      </c>
      <c r="E14" s="38">
        <v>0</v>
      </c>
      <c r="F14" s="48">
        <f t="shared" si="0"/>
        <v>146</v>
      </c>
      <c r="G14" s="48">
        <f t="shared" si="1"/>
        <v>73</v>
      </c>
      <c r="H14" s="48">
        <f t="shared" si="2"/>
        <v>0</v>
      </c>
      <c r="I14" s="48">
        <f t="shared" si="3"/>
        <v>0</v>
      </c>
      <c r="J14" s="48">
        <f t="shared" si="4"/>
        <v>0</v>
      </c>
    </row>
    <row r="15" spans="1:10" ht="24" customHeight="1">
      <c r="A15" s="6" t="s">
        <v>87</v>
      </c>
      <c r="B15" s="66" t="s">
        <v>88</v>
      </c>
      <c r="C15" s="38">
        <v>79931.2</v>
      </c>
      <c r="D15" s="38">
        <v>3887</v>
      </c>
      <c r="E15" s="38">
        <v>2049.5</v>
      </c>
      <c r="F15" s="48">
        <f t="shared" si="0"/>
        <v>77881.7</v>
      </c>
      <c r="G15" s="48">
        <f t="shared" si="1"/>
        <v>1837.5</v>
      </c>
      <c r="H15" s="48">
        <f t="shared" si="2"/>
        <v>2.564080108893649</v>
      </c>
      <c r="I15" s="48">
        <f t="shared" si="3"/>
        <v>52.72703884744019</v>
      </c>
      <c r="J15" s="48">
        <f t="shared" si="4"/>
        <v>0.7611958369885836</v>
      </c>
    </row>
    <row r="16" spans="1:10" ht="24" customHeight="1">
      <c r="A16" s="6" t="s">
        <v>89</v>
      </c>
      <c r="B16" s="66" t="s">
        <v>90</v>
      </c>
      <c r="C16" s="38">
        <v>50325.5</v>
      </c>
      <c r="D16" s="38">
        <v>7814.3</v>
      </c>
      <c r="E16" s="38">
        <v>4778.3</v>
      </c>
      <c r="F16" s="48">
        <f t="shared" si="0"/>
        <v>45547.2</v>
      </c>
      <c r="G16" s="48">
        <f t="shared" si="1"/>
        <v>3036</v>
      </c>
      <c r="H16" s="48">
        <f t="shared" si="2"/>
        <v>9.494788924104084</v>
      </c>
      <c r="I16" s="48">
        <f t="shared" si="3"/>
        <v>61.14815146590226</v>
      </c>
      <c r="J16" s="48">
        <f t="shared" si="4"/>
        <v>1.774687517873896</v>
      </c>
    </row>
    <row r="17" spans="1:10" ht="19.5" customHeight="1">
      <c r="A17" s="6" t="s">
        <v>158</v>
      </c>
      <c r="B17" s="66" t="s">
        <v>159</v>
      </c>
      <c r="C17" s="38">
        <v>171.2</v>
      </c>
      <c r="D17" s="38">
        <v>30.1</v>
      </c>
      <c r="E17" s="38">
        <v>19.9</v>
      </c>
      <c r="F17" s="48">
        <f t="shared" si="0"/>
        <v>151.29999999999998</v>
      </c>
      <c r="G17" s="48">
        <f t="shared" si="1"/>
        <v>10.200000000000003</v>
      </c>
      <c r="H17" s="48">
        <f t="shared" si="2"/>
        <v>11.623831775700936</v>
      </c>
      <c r="I17" s="48">
        <f t="shared" si="3"/>
        <v>66.11295681063122</v>
      </c>
      <c r="J17" s="48">
        <f t="shared" si="4"/>
        <v>0.007390972020528331</v>
      </c>
    </row>
    <row r="18" spans="1:10" ht="24.75" customHeight="1">
      <c r="A18" s="6" t="s">
        <v>91</v>
      </c>
      <c r="B18" s="66" t="s">
        <v>92</v>
      </c>
      <c r="C18" s="38">
        <v>87.2</v>
      </c>
      <c r="D18" s="38">
        <v>25</v>
      </c>
      <c r="E18" s="38">
        <v>24.9</v>
      </c>
      <c r="F18" s="48">
        <f t="shared" si="0"/>
        <v>62.300000000000004</v>
      </c>
      <c r="G18" s="48">
        <f t="shared" si="1"/>
        <v>0.10000000000000142</v>
      </c>
      <c r="H18" s="48">
        <f t="shared" si="2"/>
        <v>28.55504587155963</v>
      </c>
      <c r="I18" s="48">
        <f t="shared" si="3"/>
        <v>99.6</v>
      </c>
      <c r="J18" s="48">
        <f t="shared" si="4"/>
        <v>0.00924800016638972</v>
      </c>
    </row>
    <row r="19" spans="1:10" ht="40.5" customHeight="1">
      <c r="A19" s="6" t="s">
        <v>93</v>
      </c>
      <c r="B19" s="66" t="s">
        <v>160</v>
      </c>
      <c r="C19" s="38">
        <v>443959.7</v>
      </c>
      <c r="D19" s="38">
        <v>115797.7</v>
      </c>
      <c r="E19" s="38">
        <v>108306.3</v>
      </c>
      <c r="F19" s="48">
        <f t="shared" si="0"/>
        <v>335653.4</v>
      </c>
      <c r="G19" s="48">
        <f t="shared" si="1"/>
        <v>7491.399999999994</v>
      </c>
      <c r="H19" s="48">
        <f t="shared" si="2"/>
        <v>24.395525089326803</v>
      </c>
      <c r="I19" s="48">
        <f t="shared" si="3"/>
        <v>93.53061416591176</v>
      </c>
      <c r="J19" s="48">
        <f t="shared" si="4"/>
        <v>40.22556949482149</v>
      </c>
    </row>
    <row r="20" spans="1:10" ht="47.25" customHeight="1">
      <c r="A20" s="6" t="s">
        <v>161</v>
      </c>
      <c r="B20" s="66" t="s">
        <v>162</v>
      </c>
      <c r="C20" s="38">
        <v>7705.8</v>
      </c>
      <c r="D20" s="38">
        <v>1087</v>
      </c>
      <c r="E20" s="38">
        <v>761.9</v>
      </c>
      <c r="F20" s="48">
        <f t="shared" si="0"/>
        <v>6943.900000000001</v>
      </c>
      <c r="G20" s="48">
        <f t="shared" si="1"/>
        <v>325.1</v>
      </c>
      <c r="H20" s="48">
        <f t="shared" si="2"/>
        <v>9.887357574813777</v>
      </c>
      <c r="I20" s="48">
        <f t="shared" si="3"/>
        <v>70.09199632014719</v>
      </c>
      <c r="J20" s="48">
        <f t="shared" si="4"/>
        <v>0.28297394886635857</v>
      </c>
    </row>
    <row r="21" spans="1:10" ht="42" customHeight="1">
      <c r="A21" s="6" t="s">
        <v>94</v>
      </c>
      <c r="B21" s="66" t="s">
        <v>95</v>
      </c>
      <c r="C21" s="38">
        <v>158913.2</v>
      </c>
      <c r="D21" s="38">
        <v>50747.8</v>
      </c>
      <c r="E21" s="38">
        <v>43553.9</v>
      </c>
      <c r="F21" s="48">
        <f t="shared" si="0"/>
        <v>115359.30000000002</v>
      </c>
      <c r="G21" s="48">
        <f t="shared" si="1"/>
        <v>7193.9000000000015</v>
      </c>
      <c r="H21" s="48">
        <f t="shared" si="2"/>
        <v>27.40735193803913</v>
      </c>
      <c r="I21" s="48">
        <f t="shared" si="3"/>
        <v>85.82421306933502</v>
      </c>
      <c r="J21" s="48">
        <f t="shared" si="4"/>
        <v>16.176163632406475</v>
      </c>
    </row>
    <row r="22" spans="1:10" ht="32.25" customHeight="1">
      <c r="A22" s="6" t="s">
        <v>96</v>
      </c>
      <c r="B22" s="66" t="s">
        <v>163</v>
      </c>
      <c r="C22" s="38">
        <v>30163.2</v>
      </c>
      <c r="D22" s="38">
        <v>12580.7</v>
      </c>
      <c r="E22" s="38">
        <v>6422</v>
      </c>
      <c r="F22" s="48">
        <f t="shared" si="0"/>
        <v>23741.2</v>
      </c>
      <c r="G22" s="48">
        <f t="shared" si="1"/>
        <v>6158.700000000001</v>
      </c>
      <c r="H22" s="48">
        <f t="shared" si="2"/>
        <v>21.29084447273499</v>
      </c>
      <c r="I22" s="48">
        <f t="shared" si="3"/>
        <v>51.046444156525475</v>
      </c>
      <c r="J22" s="48">
        <f t="shared" si="4"/>
        <v>2.385166950544369</v>
      </c>
    </row>
    <row r="23" spans="1:10" ht="24" customHeight="1">
      <c r="A23" s="6" t="s">
        <v>97</v>
      </c>
      <c r="B23" s="66" t="s">
        <v>164</v>
      </c>
      <c r="C23" s="38">
        <v>2829.6</v>
      </c>
      <c r="D23" s="38">
        <v>422</v>
      </c>
      <c r="E23" s="38">
        <v>399.7</v>
      </c>
      <c r="F23" s="48">
        <f t="shared" si="0"/>
        <v>2429.9</v>
      </c>
      <c r="G23" s="48">
        <f t="shared" si="1"/>
        <v>22.30000000000001</v>
      </c>
      <c r="H23" s="48">
        <f t="shared" si="2"/>
        <v>14.125671472999718</v>
      </c>
      <c r="I23" s="48">
        <f t="shared" si="3"/>
        <v>94.71563981042654</v>
      </c>
      <c r="J23" s="48">
        <f t="shared" si="4"/>
        <v>0.1484508299801595</v>
      </c>
    </row>
    <row r="24" spans="1:10" ht="42" customHeight="1">
      <c r="A24" s="6" t="s">
        <v>165</v>
      </c>
      <c r="B24" s="66" t="s">
        <v>166</v>
      </c>
      <c r="C24" s="38">
        <v>13923.3</v>
      </c>
      <c r="D24" s="38">
        <v>2350.6</v>
      </c>
      <c r="E24" s="38">
        <v>2347.7</v>
      </c>
      <c r="F24" s="48">
        <f t="shared" si="0"/>
        <v>11575.599999999999</v>
      </c>
      <c r="G24" s="48">
        <f t="shared" si="1"/>
        <v>2.900000000000091</v>
      </c>
      <c r="H24" s="48">
        <f t="shared" si="2"/>
        <v>16.86166354240733</v>
      </c>
      <c r="I24" s="48">
        <f t="shared" si="3"/>
        <v>99.87662724410788</v>
      </c>
      <c r="J24" s="48">
        <f t="shared" si="4"/>
        <v>0.8719489956077568</v>
      </c>
    </row>
    <row r="25" spans="1:10" ht="30" customHeight="1">
      <c r="A25" s="6" t="s">
        <v>167</v>
      </c>
      <c r="B25" s="66" t="s">
        <v>168</v>
      </c>
      <c r="C25" s="38">
        <v>929.2</v>
      </c>
      <c r="D25" s="38">
        <v>420.7</v>
      </c>
      <c r="E25" s="38">
        <v>236</v>
      </c>
      <c r="F25" s="48">
        <f t="shared" si="0"/>
        <v>693.2</v>
      </c>
      <c r="G25" s="48">
        <f t="shared" si="1"/>
        <v>184.7</v>
      </c>
      <c r="H25" s="48">
        <f t="shared" si="2"/>
        <v>25.398191993112352</v>
      </c>
      <c r="I25" s="48">
        <f t="shared" si="3"/>
        <v>56.096981221773234</v>
      </c>
      <c r="J25" s="48">
        <f t="shared" si="4"/>
        <v>0.08765172848465759</v>
      </c>
    </row>
    <row r="26" spans="1:10" ht="54" customHeight="1">
      <c r="A26" s="6" t="s">
        <v>217</v>
      </c>
      <c r="B26" s="66" t="s">
        <v>218</v>
      </c>
      <c r="C26" s="38">
        <v>104318.3</v>
      </c>
      <c r="D26" s="38">
        <v>23301.4</v>
      </c>
      <c r="E26" s="38">
        <v>0</v>
      </c>
      <c r="F26" s="48">
        <f t="shared" si="0"/>
        <v>104318.3</v>
      </c>
      <c r="G26" s="48">
        <f t="shared" si="1"/>
        <v>23301.4</v>
      </c>
      <c r="H26" s="48">
        <f t="shared" si="2"/>
        <v>0</v>
      </c>
      <c r="I26" s="48">
        <f t="shared" si="3"/>
        <v>0</v>
      </c>
      <c r="J26" s="48">
        <f t="shared" si="4"/>
        <v>0</v>
      </c>
    </row>
    <row r="27" spans="1:10" ht="24.75" customHeight="1">
      <c r="A27" s="6" t="s">
        <v>143</v>
      </c>
      <c r="B27" s="66" t="s">
        <v>144</v>
      </c>
      <c r="C27" s="38">
        <v>6293.6</v>
      </c>
      <c r="D27" s="38">
        <v>1426.9</v>
      </c>
      <c r="E27" s="38">
        <v>454.9</v>
      </c>
      <c r="F27" s="48">
        <f t="shared" si="0"/>
        <v>5838.700000000001</v>
      </c>
      <c r="G27" s="48">
        <f t="shared" si="1"/>
        <v>972.0000000000001</v>
      </c>
      <c r="H27" s="48">
        <f t="shared" si="2"/>
        <v>7.227977628066606</v>
      </c>
      <c r="I27" s="48">
        <f t="shared" si="3"/>
        <v>31.880299950942597</v>
      </c>
      <c r="J27" s="48">
        <f t="shared" si="4"/>
        <v>0.16895242071046923</v>
      </c>
    </row>
    <row r="28" spans="1:10" ht="18" customHeight="1">
      <c r="A28" s="6" t="s">
        <v>145</v>
      </c>
      <c r="B28" s="66" t="s">
        <v>146</v>
      </c>
      <c r="C28" s="38">
        <v>40.1</v>
      </c>
      <c r="D28" s="38">
        <v>40.1</v>
      </c>
      <c r="E28" s="38">
        <v>40.1</v>
      </c>
      <c r="F28" s="48">
        <f t="shared" si="0"/>
        <v>0</v>
      </c>
      <c r="G28" s="48">
        <f t="shared" si="1"/>
        <v>0</v>
      </c>
      <c r="H28" s="48">
        <f t="shared" si="2"/>
        <v>100</v>
      </c>
      <c r="I28" s="48">
        <f t="shared" si="3"/>
        <v>100</v>
      </c>
      <c r="J28" s="48">
        <f t="shared" si="4"/>
        <v>0.014893365729808346</v>
      </c>
    </row>
    <row r="29" spans="1:10" ht="25.5" customHeight="1">
      <c r="A29" s="6" t="s">
        <v>147</v>
      </c>
      <c r="B29" s="66" t="s">
        <v>169</v>
      </c>
      <c r="C29" s="38">
        <v>795.5</v>
      </c>
      <c r="D29" s="38">
        <v>166</v>
      </c>
      <c r="E29" s="38">
        <v>103.1</v>
      </c>
      <c r="F29" s="48">
        <f t="shared" si="0"/>
        <v>692.4</v>
      </c>
      <c r="G29" s="48">
        <f t="shared" si="1"/>
        <v>62.900000000000006</v>
      </c>
      <c r="H29" s="48">
        <f t="shared" si="2"/>
        <v>12.960402262727843</v>
      </c>
      <c r="I29" s="48">
        <f t="shared" si="3"/>
        <v>62.10843373493976</v>
      </c>
      <c r="J29" s="48">
        <f t="shared" si="4"/>
        <v>0.03829192036766185</v>
      </c>
    </row>
    <row r="30" spans="1:10" ht="24.75" customHeight="1">
      <c r="A30" s="6" t="s">
        <v>170</v>
      </c>
      <c r="B30" s="66" t="s">
        <v>171</v>
      </c>
      <c r="C30" s="38">
        <v>250</v>
      </c>
      <c r="D30" s="38">
        <v>0</v>
      </c>
      <c r="E30" s="38">
        <v>0</v>
      </c>
      <c r="F30" s="48">
        <f t="shared" si="0"/>
        <v>250</v>
      </c>
      <c r="G30" s="48">
        <f t="shared" si="1"/>
        <v>0</v>
      </c>
      <c r="H30" s="48">
        <f t="shared" si="2"/>
        <v>0</v>
      </c>
      <c r="I30" s="48" t="e">
        <f t="shared" si="3"/>
        <v>#DIV/0!</v>
      </c>
      <c r="J30" s="48">
        <f t="shared" si="4"/>
        <v>0</v>
      </c>
    </row>
    <row r="31" spans="1:10" ht="24.75" customHeight="1">
      <c r="A31" s="6" t="s">
        <v>98</v>
      </c>
      <c r="B31" s="66" t="s">
        <v>99</v>
      </c>
      <c r="C31" s="38">
        <v>58316.8</v>
      </c>
      <c r="D31" s="38">
        <v>4108</v>
      </c>
      <c r="E31" s="38">
        <v>2945.5</v>
      </c>
      <c r="F31" s="48">
        <f t="shared" si="0"/>
        <v>55371.3</v>
      </c>
      <c r="G31" s="48">
        <f t="shared" si="1"/>
        <v>1162.5</v>
      </c>
      <c r="H31" s="48">
        <f t="shared" si="2"/>
        <v>5.0508601294995605</v>
      </c>
      <c r="I31" s="48">
        <f t="shared" si="3"/>
        <v>71.70155793573515</v>
      </c>
      <c r="J31" s="48">
        <f t="shared" si="4"/>
        <v>1.0939752807269447</v>
      </c>
    </row>
    <row r="32" spans="1:10" ht="20.25" customHeight="1">
      <c r="A32" s="6" t="s">
        <v>172</v>
      </c>
      <c r="B32" s="66" t="s">
        <v>173</v>
      </c>
      <c r="C32" s="38">
        <v>235.6</v>
      </c>
      <c r="D32" s="38">
        <v>80.3</v>
      </c>
      <c r="E32" s="38">
        <v>44.5</v>
      </c>
      <c r="F32" s="48">
        <f t="shared" si="0"/>
        <v>191.1</v>
      </c>
      <c r="G32" s="48">
        <f t="shared" si="1"/>
        <v>35.8</v>
      </c>
      <c r="H32" s="48">
        <f t="shared" si="2"/>
        <v>18.887945670628184</v>
      </c>
      <c r="I32" s="48">
        <f t="shared" si="3"/>
        <v>55.41718555417185</v>
      </c>
      <c r="J32" s="48">
        <f t="shared" si="4"/>
        <v>0.016527550498166368</v>
      </c>
    </row>
    <row r="33" spans="1:10" ht="29.25" customHeight="1">
      <c r="A33" s="6" t="s">
        <v>174</v>
      </c>
      <c r="B33" s="66" t="s">
        <v>175</v>
      </c>
      <c r="C33" s="38">
        <v>34312.9</v>
      </c>
      <c r="D33" s="38">
        <v>8566.4</v>
      </c>
      <c r="E33" s="38">
        <v>6426.4</v>
      </c>
      <c r="F33" s="48">
        <f t="shared" si="0"/>
        <v>27886.5</v>
      </c>
      <c r="G33" s="48">
        <f t="shared" si="1"/>
        <v>2140</v>
      </c>
      <c r="H33" s="48">
        <f t="shared" si="2"/>
        <v>18.728816276094413</v>
      </c>
      <c r="I33" s="48">
        <f t="shared" si="3"/>
        <v>75.01867762420619</v>
      </c>
      <c r="J33" s="48">
        <f t="shared" si="4"/>
        <v>2.386801135312727</v>
      </c>
    </row>
    <row r="34" spans="1:10" ht="25.5" customHeight="1">
      <c r="A34" s="6" t="s">
        <v>176</v>
      </c>
      <c r="B34" s="66" t="s">
        <v>177</v>
      </c>
      <c r="C34" s="38">
        <v>4043.1</v>
      </c>
      <c r="D34" s="38">
        <v>767.7</v>
      </c>
      <c r="E34" s="38">
        <v>517.3</v>
      </c>
      <c r="F34" s="48">
        <f t="shared" si="0"/>
        <v>3525.8</v>
      </c>
      <c r="G34" s="48">
        <f t="shared" si="1"/>
        <v>250.4000000000001</v>
      </c>
      <c r="H34" s="48">
        <f t="shared" si="2"/>
        <v>12.794637777942667</v>
      </c>
      <c r="I34" s="48">
        <f t="shared" si="3"/>
        <v>67.38309235378402</v>
      </c>
      <c r="J34" s="48">
        <f t="shared" si="4"/>
        <v>0.19212813197081938</v>
      </c>
    </row>
    <row r="35" spans="1:10" ht="27.75" customHeight="1">
      <c r="A35" s="6" t="s">
        <v>178</v>
      </c>
      <c r="B35" s="66" t="s">
        <v>179</v>
      </c>
      <c r="C35" s="38">
        <v>607</v>
      </c>
      <c r="D35" s="38">
        <v>54.5</v>
      </c>
      <c r="E35" s="38">
        <v>1.4</v>
      </c>
      <c r="F35" s="48">
        <f t="shared" si="0"/>
        <v>605.6</v>
      </c>
      <c r="G35" s="48">
        <f t="shared" si="1"/>
        <v>53.1</v>
      </c>
      <c r="H35" s="48">
        <f t="shared" si="2"/>
        <v>0.23064250411861612</v>
      </c>
      <c r="I35" s="48">
        <f t="shared" si="3"/>
        <v>2.568807339449541</v>
      </c>
      <c r="J35" s="48">
        <f t="shared" si="4"/>
        <v>0.000519967880841189</v>
      </c>
    </row>
    <row r="36" spans="1:10" ht="24.75" customHeight="1">
      <c r="A36" s="6" t="s">
        <v>180</v>
      </c>
      <c r="B36" s="66" t="s">
        <v>181</v>
      </c>
      <c r="C36" s="38">
        <v>1363.8</v>
      </c>
      <c r="D36" s="38">
        <v>962.1</v>
      </c>
      <c r="E36" s="38">
        <v>615.4</v>
      </c>
      <c r="F36" s="48">
        <f t="shared" si="0"/>
        <v>748.4</v>
      </c>
      <c r="G36" s="48">
        <f t="shared" si="1"/>
        <v>346.70000000000005</v>
      </c>
      <c r="H36" s="48">
        <f t="shared" si="2"/>
        <v>45.123918463117754</v>
      </c>
      <c r="I36" s="48">
        <f t="shared" si="3"/>
        <v>63.9642448809895</v>
      </c>
      <c r="J36" s="48">
        <f t="shared" si="4"/>
        <v>0.22856302419261987</v>
      </c>
    </row>
    <row r="37" spans="1:10" ht="26.25" customHeight="1">
      <c r="A37" s="6" t="s">
        <v>182</v>
      </c>
      <c r="B37" s="66" t="s">
        <v>183</v>
      </c>
      <c r="C37" s="38">
        <v>10080.2</v>
      </c>
      <c r="D37" s="38">
        <v>2125.3</v>
      </c>
      <c r="E37" s="38">
        <v>778.5</v>
      </c>
      <c r="F37" s="48">
        <f t="shared" si="0"/>
        <v>9301.7</v>
      </c>
      <c r="G37" s="48">
        <f t="shared" si="1"/>
        <v>1346.8000000000002</v>
      </c>
      <c r="H37" s="48">
        <f t="shared" si="2"/>
        <v>7.723061050375985</v>
      </c>
      <c r="I37" s="48">
        <f t="shared" si="3"/>
        <v>36.63012280619206</v>
      </c>
      <c r="J37" s="48">
        <f t="shared" si="4"/>
        <v>0.2891392823106184</v>
      </c>
    </row>
    <row r="38" spans="1:10" ht="28.5" customHeight="1">
      <c r="A38" s="6" t="s">
        <v>184</v>
      </c>
      <c r="B38" s="66" t="s">
        <v>185</v>
      </c>
      <c r="C38" s="38">
        <v>3233</v>
      </c>
      <c r="D38" s="38">
        <v>1208.9</v>
      </c>
      <c r="E38" s="38">
        <v>637.5</v>
      </c>
      <c r="F38" s="48">
        <f t="shared" si="0"/>
        <v>2595.5</v>
      </c>
      <c r="G38" s="48">
        <f t="shared" si="1"/>
        <v>571.4000000000001</v>
      </c>
      <c r="H38" s="48">
        <f t="shared" si="2"/>
        <v>19.718527683266316</v>
      </c>
      <c r="I38" s="48">
        <f t="shared" si="3"/>
        <v>52.73389031350815</v>
      </c>
      <c r="J38" s="48">
        <f t="shared" si="4"/>
        <v>0.2367710885973272</v>
      </c>
    </row>
    <row r="39" spans="1:10" ht="21" customHeight="1">
      <c r="A39" s="67" t="s">
        <v>0</v>
      </c>
      <c r="B39" s="68"/>
      <c r="C39" s="76">
        <v>1504356.6</v>
      </c>
      <c r="D39" s="76">
        <v>346494.5</v>
      </c>
      <c r="E39" s="76">
        <v>269247.4</v>
      </c>
      <c r="F39" s="67">
        <f t="shared" si="0"/>
        <v>1235109.2000000002</v>
      </c>
      <c r="G39" s="77">
        <f t="shared" si="1"/>
        <v>77247.09999999998</v>
      </c>
      <c r="H39" s="76">
        <f t="shared" si="2"/>
        <v>17.89784416806494</v>
      </c>
      <c r="I39" s="76">
        <f t="shared" si="3"/>
        <v>77.70611077520712</v>
      </c>
      <c r="J39" s="76">
        <f t="shared" si="4"/>
        <v>100</v>
      </c>
    </row>
    <row r="41" spans="7:9" ht="12.75" customHeight="1">
      <c r="G41" s="72"/>
      <c r="I41" s="72"/>
    </row>
  </sheetData>
  <sheetProtection/>
  <mergeCells count="9">
    <mergeCell ref="A3:J3"/>
    <mergeCell ref="F5:G5"/>
    <mergeCell ref="H5:I5"/>
    <mergeCell ref="C5:C6"/>
    <mergeCell ref="D5:D6"/>
    <mergeCell ref="E5:E6"/>
    <mergeCell ref="J5:J6"/>
    <mergeCell ref="B5:B6"/>
    <mergeCell ref="A5:A6"/>
  </mergeCells>
  <printOptions/>
  <pageMargins left="1.1811023622047245" right="0.1968503937007874" top="0.1968503937007874" bottom="0.1968503937007874" header="0.5118110236220472" footer="0.5118110236220472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zoomScalePageLayoutView="0" workbookViewId="0" topLeftCell="A1">
      <selection activeCell="D4" sqref="D4:D5"/>
    </sheetView>
  </sheetViews>
  <sheetFormatPr defaultColWidth="9.140625" defaultRowHeight="12.75" customHeight="1"/>
  <cols>
    <col min="1" max="1" width="24.140625" style="14" customWidth="1"/>
    <col min="2" max="2" width="11.57421875" style="35" customWidth="1"/>
    <col min="3" max="3" width="9.00390625" style="35" customWidth="1"/>
    <col min="4" max="4" width="9.8515625" style="36" customWidth="1"/>
    <col min="5" max="5" width="10.8515625" style="35" customWidth="1"/>
    <col min="6" max="6" width="10.28125" style="14" customWidth="1"/>
    <col min="7" max="7" width="11.28125" style="14" customWidth="1"/>
    <col min="8" max="8" width="10.28125" style="14" customWidth="1"/>
    <col min="9" max="9" width="9.00390625" style="14" customWidth="1"/>
    <col min="10" max="16384" width="9.140625" style="14" customWidth="1"/>
  </cols>
  <sheetData>
    <row r="1" spans="1:9" ht="12.75">
      <c r="A1" s="15"/>
      <c r="B1" s="33"/>
      <c r="C1" s="33"/>
      <c r="D1" s="33"/>
      <c r="E1" s="33"/>
      <c r="F1" s="26"/>
      <c r="G1" s="26"/>
      <c r="H1" s="26"/>
      <c r="I1" s="34" t="s">
        <v>100</v>
      </c>
    </row>
    <row r="2" spans="1:9" ht="52.5" customHeight="1">
      <c r="A2" s="119" t="s">
        <v>219</v>
      </c>
      <c r="B2" s="119"/>
      <c r="C2" s="119"/>
      <c r="D2" s="119"/>
      <c r="E2" s="119"/>
      <c r="F2" s="119"/>
      <c r="G2" s="119"/>
      <c r="H2" s="119"/>
      <c r="I2" s="119"/>
    </row>
    <row r="3" spans="1:9" ht="12.75">
      <c r="A3" s="15"/>
      <c r="B3" s="33"/>
      <c r="C3" s="33"/>
      <c r="D3" s="33"/>
      <c r="E3" s="33"/>
      <c r="F3" s="26"/>
      <c r="G3" s="26"/>
      <c r="H3" s="26"/>
      <c r="I3" s="34" t="s">
        <v>105</v>
      </c>
    </row>
    <row r="4" spans="1:9" ht="21" customHeight="1">
      <c r="A4" s="118" t="s">
        <v>106</v>
      </c>
      <c r="B4" s="110" t="s">
        <v>215</v>
      </c>
      <c r="C4" s="110" t="s">
        <v>150</v>
      </c>
      <c r="D4" s="110" t="s">
        <v>75</v>
      </c>
      <c r="E4" s="105" t="s">
        <v>69</v>
      </c>
      <c r="F4" s="105"/>
      <c r="G4" s="105" t="s">
        <v>70</v>
      </c>
      <c r="H4" s="105"/>
      <c r="I4" s="115" t="s">
        <v>68</v>
      </c>
    </row>
    <row r="5" spans="1:9" ht="36.75" customHeight="1">
      <c r="A5" s="118"/>
      <c r="B5" s="110"/>
      <c r="C5" s="110"/>
      <c r="D5" s="110"/>
      <c r="E5" s="49" t="s">
        <v>66</v>
      </c>
      <c r="F5" s="49" t="s">
        <v>151</v>
      </c>
      <c r="G5" s="49" t="s">
        <v>67</v>
      </c>
      <c r="H5" s="49" t="s">
        <v>152</v>
      </c>
      <c r="I5" s="115"/>
    </row>
    <row r="6" spans="1:9" ht="18" customHeight="1">
      <c r="A6" s="66" t="s">
        <v>102</v>
      </c>
      <c r="B6" s="38">
        <v>176023.8</v>
      </c>
      <c r="C6" s="38">
        <v>55069.4</v>
      </c>
      <c r="D6" s="38">
        <v>47447.9</v>
      </c>
      <c r="E6" s="48">
        <f>B6-D6</f>
        <v>128575.9</v>
      </c>
      <c r="F6" s="48">
        <f>C6-D6</f>
        <v>7621.5</v>
      </c>
      <c r="G6" s="48">
        <f>D6/B6*100</f>
        <v>26.95538898717106</v>
      </c>
      <c r="H6" s="48">
        <f>D6/C6*100</f>
        <v>86.16019059586631</v>
      </c>
      <c r="I6" s="48">
        <f>D6/$D$29*100</f>
        <v>17.622417152403326</v>
      </c>
    </row>
    <row r="7" spans="1:9" ht="23.25" customHeight="1">
      <c r="A7" s="66" t="s">
        <v>101</v>
      </c>
      <c r="B7" s="38">
        <v>147916.9</v>
      </c>
      <c r="C7" s="38">
        <v>16495.2</v>
      </c>
      <c r="D7" s="38">
        <v>15395.9</v>
      </c>
      <c r="E7" s="30">
        <f aca="true" t="shared" si="0" ref="E7:E29">B7-D7</f>
        <v>132521</v>
      </c>
      <c r="F7" s="30">
        <f aca="true" t="shared" si="1" ref="F7:F29">C7-D7</f>
        <v>1099.300000000001</v>
      </c>
      <c r="G7" s="30">
        <f aca="true" t="shared" si="2" ref="G7:G29">D7/B7*100</f>
        <v>10.4084793556382</v>
      </c>
      <c r="H7" s="30">
        <f aca="true" t="shared" si="3" ref="H7:H29">D7/C7*100</f>
        <v>93.33563703380376</v>
      </c>
      <c r="I7" s="48">
        <f aca="true" t="shared" si="4" ref="I7:I29">D7/$D$29*100</f>
        <v>5.718123926173474</v>
      </c>
    </row>
    <row r="8" spans="1:9" ht="21.75" customHeight="1">
      <c r="A8" s="66" t="s">
        <v>186</v>
      </c>
      <c r="B8" s="38">
        <v>39354.9</v>
      </c>
      <c r="C8" s="38">
        <v>6367.3</v>
      </c>
      <c r="D8" s="38">
        <v>4829.8</v>
      </c>
      <c r="E8" s="30">
        <f t="shared" si="0"/>
        <v>34525.1</v>
      </c>
      <c r="F8" s="30">
        <f t="shared" si="1"/>
        <v>1537.5</v>
      </c>
      <c r="G8" s="30">
        <f t="shared" si="2"/>
        <v>12.272423510160108</v>
      </c>
      <c r="H8" s="30">
        <f t="shared" si="3"/>
        <v>75.85318737926595</v>
      </c>
      <c r="I8" s="48">
        <f t="shared" si="4"/>
        <v>1.7938149077762682</v>
      </c>
    </row>
    <row r="9" spans="1:9" ht="24" customHeight="1">
      <c r="A9" s="66" t="s">
        <v>187</v>
      </c>
      <c r="B9" s="38">
        <v>45776.1</v>
      </c>
      <c r="C9" s="38">
        <v>11306.7</v>
      </c>
      <c r="D9" s="38">
        <v>7900.9</v>
      </c>
      <c r="E9" s="30">
        <f t="shared" si="0"/>
        <v>37875.2</v>
      </c>
      <c r="F9" s="30">
        <f t="shared" si="1"/>
        <v>3405.800000000001</v>
      </c>
      <c r="G9" s="30">
        <f t="shared" si="2"/>
        <v>17.259880155801827</v>
      </c>
      <c r="H9" s="30">
        <f t="shared" si="3"/>
        <v>69.87803691616475</v>
      </c>
      <c r="I9" s="48">
        <f t="shared" si="4"/>
        <v>2.9344387355272508</v>
      </c>
    </row>
    <row r="10" spans="1:9" ht="23.25" customHeight="1">
      <c r="A10" s="66" t="s">
        <v>188</v>
      </c>
      <c r="B10" s="38">
        <v>28379.5</v>
      </c>
      <c r="C10" s="38">
        <v>6122.9</v>
      </c>
      <c r="D10" s="38">
        <v>5130.8</v>
      </c>
      <c r="E10" s="30">
        <f t="shared" si="0"/>
        <v>23248.7</v>
      </c>
      <c r="F10" s="30">
        <f t="shared" si="1"/>
        <v>992.0999999999995</v>
      </c>
      <c r="G10" s="30">
        <f t="shared" si="2"/>
        <v>18.079247344033547</v>
      </c>
      <c r="H10" s="30">
        <f t="shared" si="3"/>
        <v>83.79689362883602</v>
      </c>
      <c r="I10" s="48">
        <f t="shared" si="4"/>
        <v>1.9056080021571238</v>
      </c>
    </row>
    <row r="11" spans="1:9" ht="18" customHeight="1">
      <c r="A11" s="66" t="s">
        <v>189</v>
      </c>
      <c r="B11" s="38">
        <v>38878.8</v>
      </c>
      <c r="C11" s="38">
        <v>6380.3</v>
      </c>
      <c r="D11" s="38">
        <v>4731.8</v>
      </c>
      <c r="E11" s="30">
        <f t="shared" si="0"/>
        <v>34147</v>
      </c>
      <c r="F11" s="30">
        <f t="shared" si="1"/>
        <v>1648.5</v>
      </c>
      <c r="G11" s="30">
        <f t="shared" si="2"/>
        <v>12.170643126845478</v>
      </c>
      <c r="H11" s="30">
        <f t="shared" si="3"/>
        <v>74.1626569283576</v>
      </c>
      <c r="I11" s="48">
        <f t="shared" si="4"/>
        <v>1.757417156117385</v>
      </c>
    </row>
    <row r="12" spans="1:9" ht="18" customHeight="1">
      <c r="A12" s="66" t="s">
        <v>190</v>
      </c>
      <c r="B12" s="38">
        <v>34635.5</v>
      </c>
      <c r="C12" s="38">
        <v>6806.5</v>
      </c>
      <c r="D12" s="38">
        <v>5626.4</v>
      </c>
      <c r="E12" s="30">
        <f t="shared" si="0"/>
        <v>29009.1</v>
      </c>
      <c r="F12" s="30">
        <f t="shared" si="1"/>
        <v>1180.1000000000004</v>
      </c>
      <c r="G12" s="30">
        <f t="shared" si="2"/>
        <v>16.24460452425979</v>
      </c>
      <c r="H12" s="30">
        <f t="shared" si="3"/>
        <v>82.66216116947035</v>
      </c>
      <c r="I12" s="48">
        <f t="shared" si="4"/>
        <v>2.0896766319749043</v>
      </c>
    </row>
    <row r="13" spans="1:9" ht="22.5" customHeight="1">
      <c r="A13" s="66" t="s">
        <v>191</v>
      </c>
      <c r="B13" s="38">
        <v>32332.4</v>
      </c>
      <c r="C13" s="38">
        <v>6838.5</v>
      </c>
      <c r="D13" s="38">
        <v>5828.1</v>
      </c>
      <c r="E13" s="30">
        <f t="shared" si="0"/>
        <v>26504.300000000003</v>
      </c>
      <c r="F13" s="30">
        <f t="shared" si="1"/>
        <v>1010.3999999999996</v>
      </c>
      <c r="G13" s="30">
        <f t="shared" si="2"/>
        <v>18.025571872177753</v>
      </c>
      <c r="H13" s="30">
        <f t="shared" si="3"/>
        <v>85.2248300065804</v>
      </c>
      <c r="I13" s="48">
        <f t="shared" si="4"/>
        <v>2.1645891473789534</v>
      </c>
    </row>
    <row r="14" spans="1:9" ht="23.25" customHeight="1">
      <c r="A14" s="66" t="s">
        <v>192</v>
      </c>
      <c r="B14" s="38">
        <v>28513</v>
      </c>
      <c r="C14" s="38">
        <v>6627.8</v>
      </c>
      <c r="D14" s="38">
        <v>5290.7</v>
      </c>
      <c r="E14" s="30">
        <f t="shared" si="0"/>
        <v>23222.3</v>
      </c>
      <c r="F14" s="30">
        <f t="shared" si="1"/>
        <v>1337.1000000000004</v>
      </c>
      <c r="G14" s="30">
        <f t="shared" si="2"/>
        <v>18.555395784379055</v>
      </c>
      <c r="H14" s="30">
        <f t="shared" si="3"/>
        <v>79.82588490901958</v>
      </c>
      <c r="I14" s="48">
        <f t="shared" si="4"/>
        <v>1.964995762261771</v>
      </c>
    </row>
    <row r="15" spans="1:9" ht="22.5" customHeight="1">
      <c r="A15" s="66" t="s">
        <v>193</v>
      </c>
      <c r="B15" s="38">
        <v>40927.5</v>
      </c>
      <c r="C15" s="38">
        <v>11194.8</v>
      </c>
      <c r="D15" s="38">
        <v>7616.7</v>
      </c>
      <c r="E15" s="30">
        <f t="shared" si="0"/>
        <v>33310.8</v>
      </c>
      <c r="F15" s="30">
        <f t="shared" si="1"/>
        <v>3578.0999999999995</v>
      </c>
      <c r="G15" s="30">
        <f t="shared" si="2"/>
        <v>18.61022539857064</v>
      </c>
      <c r="H15" s="30">
        <f t="shared" si="3"/>
        <v>68.03783899667704</v>
      </c>
      <c r="I15" s="48">
        <f t="shared" si="4"/>
        <v>2.8288852557164894</v>
      </c>
    </row>
    <row r="16" spans="1:9" ht="27" customHeight="1">
      <c r="A16" s="66" t="s">
        <v>194</v>
      </c>
      <c r="B16" s="38">
        <v>9420.3</v>
      </c>
      <c r="C16" s="38">
        <v>2776.4</v>
      </c>
      <c r="D16" s="38">
        <v>1988.8</v>
      </c>
      <c r="E16" s="30">
        <f t="shared" si="0"/>
        <v>7431.499999999999</v>
      </c>
      <c r="F16" s="30">
        <f t="shared" si="1"/>
        <v>787.6000000000001</v>
      </c>
      <c r="G16" s="30">
        <f t="shared" si="2"/>
        <v>21.111854187233952</v>
      </c>
      <c r="H16" s="30">
        <f t="shared" si="3"/>
        <v>71.6323296354992</v>
      </c>
      <c r="I16" s="48">
        <f t="shared" si="4"/>
        <v>0.7386515152978264</v>
      </c>
    </row>
    <row r="17" spans="1:9" ht="24" customHeight="1">
      <c r="A17" s="66" t="s">
        <v>195</v>
      </c>
      <c r="B17" s="38">
        <v>17871.5</v>
      </c>
      <c r="C17" s="38">
        <v>3069.4</v>
      </c>
      <c r="D17" s="38">
        <v>2986.1</v>
      </c>
      <c r="E17" s="30">
        <f t="shared" si="0"/>
        <v>14885.4</v>
      </c>
      <c r="F17" s="30">
        <f t="shared" si="1"/>
        <v>83.30000000000018</v>
      </c>
      <c r="G17" s="30">
        <f t="shared" si="2"/>
        <v>16.708726184147945</v>
      </c>
      <c r="H17" s="30">
        <f t="shared" si="3"/>
        <v>97.28611455007493</v>
      </c>
      <c r="I17" s="48">
        <f t="shared" si="4"/>
        <v>1.1090543492713392</v>
      </c>
    </row>
    <row r="18" spans="1:9" ht="18" customHeight="1">
      <c r="A18" s="66" t="s">
        <v>132</v>
      </c>
      <c r="B18" s="38">
        <v>17212.5</v>
      </c>
      <c r="C18" s="38">
        <v>3344.2</v>
      </c>
      <c r="D18" s="38">
        <v>2593.7</v>
      </c>
      <c r="E18" s="30">
        <f t="shared" si="0"/>
        <v>14618.8</v>
      </c>
      <c r="F18" s="30">
        <f t="shared" si="1"/>
        <v>750.5</v>
      </c>
      <c r="G18" s="30">
        <f t="shared" si="2"/>
        <v>15.06870007262164</v>
      </c>
      <c r="H18" s="30">
        <f t="shared" si="3"/>
        <v>77.55816039710544</v>
      </c>
      <c r="I18" s="48">
        <f t="shared" si="4"/>
        <v>0.9633147803841372</v>
      </c>
    </row>
    <row r="19" spans="1:9" ht="21.75" customHeight="1">
      <c r="A19" s="66" t="s">
        <v>196</v>
      </c>
      <c r="B19" s="38">
        <v>36436.2</v>
      </c>
      <c r="C19" s="38">
        <v>7796.6</v>
      </c>
      <c r="D19" s="38">
        <v>5961.9</v>
      </c>
      <c r="E19" s="30">
        <f t="shared" si="0"/>
        <v>30474.299999999996</v>
      </c>
      <c r="F19" s="30">
        <f t="shared" si="1"/>
        <v>1834.7000000000007</v>
      </c>
      <c r="G19" s="30">
        <f t="shared" si="2"/>
        <v>16.36257348461146</v>
      </c>
      <c r="H19" s="30">
        <f t="shared" si="3"/>
        <v>76.46794756688811</v>
      </c>
      <c r="I19" s="48">
        <f t="shared" si="4"/>
        <v>2.2142832205622036</v>
      </c>
    </row>
    <row r="20" spans="1:9" ht="18" customHeight="1">
      <c r="A20" s="66" t="s">
        <v>133</v>
      </c>
      <c r="B20" s="38">
        <v>8475.2</v>
      </c>
      <c r="C20" s="38">
        <v>1803.3</v>
      </c>
      <c r="D20" s="38">
        <v>1628.1</v>
      </c>
      <c r="E20" s="30">
        <f t="shared" si="0"/>
        <v>6847.1</v>
      </c>
      <c r="F20" s="30">
        <f t="shared" si="1"/>
        <v>175.20000000000005</v>
      </c>
      <c r="G20" s="30">
        <f t="shared" si="2"/>
        <v>19.2101661317727</v>
      </c>
      <c r="H20" s="30">
        <f t="shared" si="3"/>
        <v>90.2844784561637</v>
      </c>
      <c r="I20" s="48">
        <f t="shared" si="4"/>
        <v>0.6046855048553857</v>
      </c>
    </row>
    <row r="21" spans="1:9" ht="18" customHeight="1">
      <c r="A21" s="66" t="s">
        <v>197</v>
      </c>
      <c r="B21" s="38">
        <v>25376.7</v>
      </c>
      <c r="C21" s="38">
        <v>5039.7</v>
      </c>
      <c r="D21" s="38">
        <v>4306.4</v>
      </c>
      <c r="E21" s="30">
        <f t="shared" si="0"/>
        <v>21070.300000000003</v>
      </c>
      <c r="F21" s="30">
        <f t="shared" si="1"/>
        <v>733.3000000000002</v>
      </c>
      <c r="G21" s="30">
        <f t="shared" si="2"/>
        <v>16.9698975832161</v>
      </c>
      <c r="H21" s="30">
        <f t="shared" si="3"/>
        <v>85.44953072603528</v>
      </c>
      <c r="I21" s="48">
        <f t="shared" si="4"/>
        <v>1.5994212014674978</v>
      </c>
    </row>
    <row r="22" spans="1:9" ht="33" customHeight="1">
      <c r="A22" s="66" t="s">
        <v>220</v>
      </c>
      <c r="B22" s="38">
        <v>615566.8</v>
      </c>
      <c r="C22" s="38">
        <v>159256.1</v>
      </c>
      <c r="D22" s="38">
        <v>120767.3</v>
      </c>
      <c r="E22" s="30">
        <f t="shared" si="0"/>
        <v>494799.50000000006</v>
      </c>
      <c r="F22" s="30">
        <f t="shared" si="1"/>
        <v>38488.8</v>
      </c>
      <c r="G22" s="30">
        <f t="shared" si="2"/>
        <v>19.618878081144075</v>
      </c>
      <c r="H22" s="30">
        <f t="shared" si="3"/>
        <v>75.83213453048266</v>
      </c>
      <c r="I22" s="48">
        <f t="shared" si="4"/>
        <v>44.853655039937244</v>
      </c>
    </row>
    <row r="23" spans="1:9" ht="27.75" customHeight="1">
      <c r="A23" s="66" t="s">
        <v>198</v>
      </c>
      <c r="B23" s="38">
        <v>5202.7</v>
      </c>
      <c r="C23" s="38">
        <v>1322.9</v>
      </c>
      <c r="D23" s="38">
        <v>794.9</v>
      </c>
      <c r="E23" s="30">
        <f t="shared" si="0"/>
        <v>4407.8</v>
      </c>
      <c r="F23" s="30">
        <f t="shared" si="1"/>
        <v>528.0000000000001</v>
      </c>
      <c r="G23" s="30">
        <f t="shared" si="2"/>
        <v>15.278605339535241</v>
      </c>
      <c r="H23" s="30">
        <f t="shared" si="3"/>
        <v>60.0876861440774</v>
      </c>
      <c r="I23" s="48">
        <f t="shared" si="4"/>
        <v>0.2952303346290437</v>
      </c>
    </row>
    <row r="24" spans="1:9" ht="24" customHeight="1">
      <c r="A24" s="66" t="s">
        <v>199</v>
      </c>
      <c r="B24" s="38">
        <v>14850.2</v>
      </c>
      <c r="C24" s="38">
        <v>3469.5</v>
      </c>
      <c r="D24" s="38">
        <v>3235.3</v>
      </c>
      <c r="E24" s="30">
        <f t="shared" si="0"/>
        <v>11614.900000000001</v>
      </c>
      <c r="F24" s="30">
        <f t="shared" si="1"/>
        <v>234.19999999999982</v>
      </c>
      <c r="G24" s="30">
        <f t="shared" si="2"/>
        <v>21.78623856917752</v>
      </c>
      <c r="H24" s="30">
        <f t="shared" si="3"/>
        <v>93.249747802277</v>
      </c>
      <c r="I24" s="48">
        <f t="shared" si="4"/>
        <v>1.2016086320610708</v>
      </c>
    </row>
    <row r="25" spans="1:9" ht="24" customHeight="1">
      <c r="A25" s="66" t="s">
        <v>202</v>
      </c>
      <c r="B25" s="38">
        <v>18721.6</v>
      </c>
      <c r="C25" s="38">
        <v>4106</v>
      </c>
      <c r="D25" s="38">
        <v>3330.9</v>
      </c>
      <c r="E25" s="30">
        <f t="shared" si="0"/>
        <v>15390.699999999999</v>
      </c>
      <c r="F25" s="30">
        <f t="shared" si="1"/>
        <v>775.0999999999999</v>
      </c>
      <c r="G25" s="30">
        <f t="shared" si="2"/>
        <v>17.79174856849842</v>
      </c>
      <c r="H25" s="30">
        <f t="shared" si="3"/>
        <v>81.12274719922065</v>
      </c>
      <c r="I25" s="48">
        <f t="shared" si="4"/>
        <v>1.2371150102099406</v>
      </c>
    </row>
    <row r="26" spans="1:9" ht="24.75" customHeight="1">
      <c r="A26" s="66" t="s">
        <v>200</v>
      </c>
      <c r="B26" s="38">
        <v>2484.6</v>
      </c>
      <c r="C26" s="38">
        <v>539</v>
      </c>
      <c r="D26" s="38">
        <v>516.5</v>
      </c>
      <c r="E26" s="30">
        <f t="shared" si="0"/>
        <v>1968.1</v>
      </c>
      <c r="F26" s="30">
        <f t="shared" si="1"/>
        <v>22.5</v>
      </c>
      <c r="G26" s="30">
        <f t="shared" si="2"/>
        <v>20.788054415197617</v>
      </c>
      <c r="H26" s="30">
        <f t="shared" si="3"/>
        <v>95.82560296846012</v>
      </c>
      <c r="I26" s="48">
        <f t="shared" si="4"/>
        <v>0.19183100746748158</v>
      </c>
    </row>
    <row r="27" spans="1:9" ht="21.75" customHeight="1">
      <c r="A27" s="66" t="s">
        <v>134</v>
      </c>
      <c r="B27" s="38">
        <v>64365.3</v>
      </c>
      <c r="C27" s="38">
        <v>7225.4</v>
      </c>
      <c r="D27" s="38">
        <v>2899.7</v>
      </c>
      <c r="E27" s="30">
        <f t="shared" si="0"/>
        <v>61465.600000000006</v>
      </c>
      <c r="F27" s="30">
        <f t="shared" si="1"/>
        <v>4325.7</v>
      </c>
      <c r="G27" s="30">
        <f t="shared" si="2"/>
        <v>4.505067171286392</v>
      </c>
      <c r="H27" s="30">
        <f t="shared" si="3"/>
        <v>40.13203421263874</v>
      </c>
      <c r="I27" s="48">
        <f t="shared" si="4"/>
        <v>1.0769649029108543</v>
      </c>
    </row>
    <row r="28" spans="1:9" ht="22.5" customHeight="1">
      <c r="A28" s="66" t="s">
        <v>201</v>
      </c>
      <c r="B28" s="38">
        <v>55634.5</v>
      </c>
      <c r="C28" s="38">
        <v>13536.8</v>
      </c>
      <c r="D28" s="38">
        <v>8438.9</v>
      </c>
      <c r="E28" s="30">
        <f t="shared" si="0"/>
        <v>47195.6</v>
      </c>
      <c r="F28" s="30">
        <f t="shared" si="1"/>
        <v>5097.9</v>
      </c>
      <c r="G28" s="30">
        <f t="shared" si="2"/>
        <v>15.168465610367669</v>
      </c>
      <c r="H28" s="30">
        <f t="shared" si="3"/>
        <v>62.34043496247267</v>
      </c>
      <c r="I28" s="48">
        <f t="shared" si="4"/>
        <v>3.134254964021936</v>
      </c>
    </row>
    <row r="29" spans="1:9" ht="18.75" customHeight="1">
      <c r="A29" s="31" t="s">
        <v>0</v>
      </c>
      <c r="B29" s="39">
        <v>1504356.6</v>
      </c>
      <c r="C29" s="39">
        <v>346494.5</v>
      </c>
      <c r="D29" s="39">
        <v>269247.4</v>
      </c>
      <c r="E29" s="39">
        <f t="shared" si="0"/>
        <v>1235109.2000000002</v>
      </c>
      <c r="F29" s="39">
        <f t="shared" si="1"/>
        <v>77247.09999999998</v>
      </c>
      <c r="G29" s="39">
        <f t="shared" si="2"/>
        <v>17.89784416806494</v>
      </c>
      <c r="H29" s="39">
        <f t="shared" si="3"/>
        <v>77.70611077520712</v>
      </c>
      <c r="I29" s="39">
        <f t="shared" si="4"/>
        <v>100</v>
      </c>
    </row>
    <row r="30" ht="18" customHeight="1"/>
  </sheetData>
  <sheetProtection/>
  <mergeCells count="8">
    <mergeCell ref="I4:I5"/>
    <mergeCell ref="A4:A5"/>
    <mergeCell ref="A2:I2"/>
    <mergeCell ref="E4:F4"/>
    <mergeCell ref="G4:H4"/>
    <mergeCell ref="B4:B5"/>
    <mergeCell ref="C4:C5"/>
    <mergeCell ref="D4:D5"/>
  </mergeCells>
  <printOptions/>
  <pageMargins left="0.5118110236220472" right="0" top="0.5905511811023623" bottom="0" header="0" footer="0"/>
  <pageSetup fitToHeight="1" fitToWidth="1" horizontalDpi="600" verticalDpi="600" orientation="portrait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"/>
  <sheetViews>
    <sheetView zoomScalePageLayoutView="0" workbookViewId="0" topLeftCell="A10">
      <selection activeCell="F7" sqref="F7"/>
    </sheetView>
  </sheetViews>
  <sheetFormatPr defaultColWidth="8.8515625" defaultRowHeight="12.75"/>
  <cols>
    <col min="1" max="1" width="32.140625" style="14" customWidth="1"/>
    <col min="2" max="2" width="10.00390625" style="14" customWidth="1"/>
    <col min="3" max="3" width="8.8515625" style="14" customWidth="1"/>
    <col min="4" max="4" width="8.8515625" style="15" customWidth="1"/>
    <col min="5" max="5" width="10.8515625" style="14" customWidth="1"/>
    <col min="6" max="6" width="8.7109375" style="14" customWidth="1"/>
    <col min="7" max="7" width="11.421875" style="14" customWidth="1"/>
    <col min="8" max="9" width="8.7109375" style="14" customWidth="1"/>
    <col min="10" max="16384" width="8.8515625" style="14" customWidth="1"/>
  </cols>
  <sheetData>
    <row r="1" spans="4:9" s="8" customFormat="1" ht="12.75">
      <c r="D1" s="9"/>
      <c r="I1" s="10" t="s">
        <v>103</v>
      </c>
    </row>
    <row r="2" spans="1:7" s="8" customFormat="1" ht="12.75">
      <c r="A2" s="11"/>
      <c r="B2" s="11"/>
      <c r="C2" s="11"/>
      <c r="D2" s="12"/>
      <c r="E2" s="11"/>
      <c r="F2" s="11"/>
      <c r="G2" s="11"/>
    </row>
    <row r="3" spans="1:9" s="8" customFormat="1" ht="22.5" customHeight="1">
      <c r="A3" s="11"/>
      <c r="B3" s="11"/>
      <c r="C3" s="11"/>
      <c r="D3" s="12"/>
      <c r="E3" s="11"/>
      <c r="F3" s="11"/>
      <c r="G3" s="11"/>
      <c r="I3" s="10"/>
    </row>
    <row r="4" spans="1:9" s="8" customFormat="1" ht="48" customHeight="1">
      <c r="A4" s="120" t="s">
        <v>221</v>
      </c>
      <c r="B4" s="120"/>
      <c r="C4" s="120"/>
      <c r="D4" s="120"/>
      <c r="E4" s="120"/>
      <c r="F4" s="120"/>
      <c r="G4" s="120"/>
      <c r="H4" s="120"/>
      <c r="I4" s="120"/>
    </row>
    <row r="5" spans="4:9" s="8" customFormat="1" ht="21" customHeight="1">
      <c r="D5" s="9"/>
      <c r="I5" s="13"/>
    </row>
    <row r="6" spans="1:9" ht="21" customHeight="1">
      <c r="A6" s="121" t="s">
        <v>104</v>
      </c>
      <c r="B6" s="110" t="s">
        <v>215</v>
      </c>
      <c r="C6" s="110" t="s">
        <v>150</v>
      </c>
      <c r="D6" s="110" t="s">
        <v>75</v>
      </c>
      <c r="E6" s="105" t="s">
        <v>69</v>
      </c>
      <c r="F6" s="105"/>
      <c r="G6" s="105" t="s">
        <v>70</v>
      </c>
      <c r="H6" s="105"/>
      <c r="I6" s="115" t="s">
        <v>68</v>
      </c>
    </row>
    <row r="7" spans="1:9" ht="46.5" customHeight="1">
      <c r="A7" s="122"/>
      <c r="B7" s="110"/>
      <c r="C7" s="110"/>
      <c r="D7" s="110"/>
      <c r="E7" s="73" t="s">
        <v>66</v>
      </c>
      <c r="F7" s="73" t="s">
        <v>151</v>
      </c>
      <c r="G7" s="73" t="s">
        <v>67</v>
      </c>
      <c r="H7" s="73" t="s">
        <v>152</v>
      </c>
      <c r="I7" s="115"/>
    </row>
    <row r="8" spans="1:9" ht="60.75" customHeight="1">
      <c r="A8" s="65" t="s">
        <v>203</v>
      </c>
      <c r="B8" s="7">
        <v>120607.7</v>
      </c>
      <c r="C8" s="7">
        <v>20817.5</v>
      </c>
      <c r="D8" s="7">
        <v>11338.6</v>
      </c>
      <c r="E8" s="7">
        <f>B8-D8</f>
        <v>109269.09999999999</v>
      </c>
      <c r="F8" s="7">
        <f>C8-D8</f>
        <v>9478.9</v>
      </c>
      <c r="G8" s="7">
        <f>D8/B8*100</f>
        <v>9.401223968287265</v>
      </c>
      <c r="H8" s="7">
        <f>D8/C8*100</f>
        <v>54.46667467275129</v>
      </c>
      <c r="I8" s="7">
        <f>D8/$D$15*100</f>
        <v>4.671525268285367</v>
      </c>
    </row>
    <row r="9" spans="1:9" ht="54" customHeight="1">
      <c r="A9" s="65" t="s">
        <v>204</v>
      </c>
      <c r="B9" s="7">
        <v>6985.5</v>
      </c>
      <c r="C9" s="7">
        <v>301.7</v>
      </c>
      <c r="D9" s="7">
        <v>180.4</v>
      </c>
      <c r="E9" s="7">
        <f aca="true" t="shared" si="0" ref="E9:E14">B9-D9</f>
        <v>6805.1</v>
      </c>
      <c r="F9" s="7">
        <f aca="true" t="shared" si="1" ref="F9:F15">C9-D9</f>
        <v>121.29999999999998</v>
      </c>
      <c r="G9" s="7">
        <f aca="true" t="shared" si="2" ref="G9:G15">D9/B9*100</f>
        <v>2.5824923054899434</v>
      </c>
      <c r="H9" s="7">
        <f aca="true" t="shared" si="3" ref="H9:H15">D9/C9*100</f>
        <v>59.79449784554194</v>
      </c>
      <c r="I9" s="7">
        <f aca="true" t="shared" si="4" ref="I9:I15">D9/$D$15*100</f>
        <v>0.07432515111201386</v>
      </c>
    </row>
    <row r="10" spans="1:9" ht="67.5" customHeight="1">
      <c r="A10" s="65" t="s">
        <v>205</v>
      </c>
      <c r="B10" s="7">
        <v>893764.8</v>
      </c>
      <c r="C10" s="7">
        <v>213974</v>
      </c>
      <c r="D10" s="7">
        <v>180997.1</v>
      </c>
      <c r="E10" s="7">
        <f t="shared" si="0"/>
        <v>712767.7000000001</v>
      </c>
      <c r="F10" s="7">
        <f t="shared" si="1"/>
        <v>32976.899999999994</v>
      </c>
      <c r="G10" s="7">
        <f t="shared" si="2"/>
        <v>20.251088429528664</v>
      </c>
      <c r="H10" s="7">
        <f t="shared" si="3"/>
        <v>84.58836120276295</v>
      </c>
      <c r="I10" s="7">
        <f t="shared" si="4"/>
        <v>74.57115747414791</v>
      </c>
    </row>
    <row r="11" spans="1:9" ht="48.75" customHeight="1">
      <c r="A11" s="65" t="s">
        <v>206</v>
      </c>
      <c r="B11" s="7">
        <v>12.5</v>
      </c>
      <c r="C11" s="7">
        <v>3.2</v>
      </c>
      <c r="D11" s="7">
        <v>0</v>
      </c>
      <c r="E11" s="7">
        <f t="shared" si="0"/>
        <v>12.5</v>
      </c>
      <c r="F11" s="7">
        <f t="shared" si="1"/>
        <v>3.2</v>
      </c>
      <c r="G11" s="7">
        <f t="shared" si="2"/>
        <v>0</v>
      </c>
      <c r="H11" s="7">
        <f t="shared" si="3"/>
        <v>0</v>
      </c>
      <c r="I11" s="7">
        <f t="shared" si="4"/>
        <v>0</v>
      </c>
    </row>
    <row r="12" spans="1:9" ht="57" customHeight="1">
      <c r="A12" s="65" t="s">
        <v>207</v>
      </c>
      <c r="B12" s="7">
        <v>176111</v>
      </c>
      <c r="C12" s="7">
        <v>55094.4</v>
      </c>
      <c r="D12" s="7">
        <v>47472.8</v>
      </c>
      <c r="E12" s="7">
        <f t="shared" si="0"/>
        <v>128638.2</v>
      </c>
      <c r="F12" s="7">
        <f t="shared" si="1"/>
        <v>7621.5999999999985</v>
      </c>
      <c r="G12" s="7">
        <f t="shared" si="2"/>
        <v>26.95618104490918</v>
      </c>
      <c r="H12" s="7">
        <f t="shared" si="3"/>
        <v>86.16628913283382</v>
      </c>
      <c r="I12" s="7">
        <f t="shared" si="4"/>
        <v>19.558885996177448</v>
      </c>
    </row>
    <row r="13" spans="1:9" ht="60" customHeight="1">
      <c r="A13" s="65" t="s">
        <v>208</v>
      </c>
      <c r="B13" s="7">
        <v>142138.8</v>
      </c>
      <c r="C13" s="7">
        <v>26053.8</v>
      </c>
      <c r="D13" s="7">
        <v>2728.2</v>
      </c>
      <c r="E13" s="7">
        <f t="shared" si="0"/>
        <v>139410.59999999998</v>
      </c>
      <c r="F13" s="7">
        <f t="shared" si="1"/>
        <v>23325.6</v>
      </c>
      <c r="G13" s="7">
        <f t="shared" si="2"/>
        <v>1.9193914680579829</v>
      </c>
      <c r="H13" s="7">
        <f t="shared" si="3"/>
        <v>10.471409161043686</v>
      </c>
      <c r="I13" s="7">
        <f t="shared" si="4"/>
        <v>1.1240237098880055</v>
      </c>
    </row>
    <row r="14" spans="1:9" ht="88.5" customHeight="1">
      <c r="A14" s="65" t="s">
        <v>209</v>
      </c>
      <c r="B14" s="7">
        <v>186.4</v>
      </c>
      <c r="C14" s="7">
        <v>0.4</v>
      </c>
      <c r="D14" s="7">
        <v>0</v>
      </c>
      <c r="E14" s="7">
        <f t="shared" si="0"/>
        <v>186.4</v>
      </c>
      <c r="F14" s="7">
        <f t="shared" si="1"/>
        <v>0.4</v>
      </c>
      <c r="G14" s="7">
        <f t="shared" si="2"/>
        <v>0</v>
      </c>
      <c r="H14" s="7">
        <f t="shared" si="3"/>
        <v>0</v>
      </c>
      <c r="I14" s="7">
        <f t="shared" si="4"/>
        <v>0</v>
      </c>
    </row>
    <row r="15" spans="1:9" ht="33" customHeight="1">
      <c r="A15" s="68" t="s">
        <v>0</v>
      </c>
      <c r="B15" s="39">
        <v>1339806.7</v>
      </c>
      <c r="C15" s="39">
        <v>316245</v>
      </c>
      <c r="D15" s="39">
        <v>242717.3</v>
      </c>
      <c r="E15" s="50">
        <f>B15-D15</f>
        <v>1097089.4</v>
      </c>
      <c r="F15" s="50">
        <f t="shared" si="1"/>
        <v>73527.70000000001</v>
      </c>
      <c r="G15" s="50">
        <f t="shared" si="2"/>
        <v>18.115844621466664</v>
      </c>
      <c r="H15" s="50">
        <f t="shared" si="3"/>
        <v>76.74976679473193</v>
      </c>
      <c r="I15" s="50">
        <f t="shared" si="4"/>
        <v>100</v>
      </c>
    </row>
    <row r="16" ht="17.25" customHeight="1"/>
  </sheetData>
  <sheetProtection/>
  <mergeCells count="8">
    <mergeCell ref="A4:I4"/>
    <mergeCell ref="E6:F6"/>
    <mergeCell ref="G6:H6"/>
    <mergeCell ref="B6:B7"/>
    <mergeCell ref="C6:C7"/>
    <mergeCell ref="D6:D7"/>
    <mergeCell ref="I6:I7"/>
    <mergeCell ref="A6:A7"/>
  </mergeCells>
  <printOptions/>
  <pageMargins left="0.3937007874015748" right="0" top="0.5905511811023623" bottom="0.1968503937007874" header="0" footer="0"/>
  <pageSetup fitToHeight="1" fitToWidth="1" horizontalDpi="600" verticalDpi="600" orientation="portrait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3"/>
  <sheetViews>
    <sheetView tabSelected="1" zoomScalePageLayoutView="0" workbookViewId="0" topLeftCell="A22">
      <selection activeCell="G14" sqref="G14"/>
    </sheetView>
  </sheetViews>
  <sheetFormatPr defaultColWidth="8.8515625" defaultRowHeight="12.75"/>
  <cols>
    <col min="1" max="1" width="30.7109375" style="3" customWidth="1"/>
    <col min="2" max="2" width="10.00390625" style="4" customWidth="1"/>
    <col min="3" max="3" width="8.00390625" style="4" customWidth="1"/>
    <col min="4" max="4" width="10.00390625" style="4" customWidth="1"/>
    <col min="5" max="5" width="8.00390625" style="4" customWidth="1"/>
    <col min="6" max="6" width="9.8515625" style="4" customWidth="1"/>
    <col min="7" max="7" width="8.8515625" style="4" customWidth="1"/>
    <col min="8" max="8" width="11.28125" style="3" customWidth="1"/>
    <col min="9" max="16384" width="8.8515625" style="3" customWidth="1"/>
  </cols>
  <sheetData>
    <row r="1" spans="1:7" ht="15">
      <c r="A1" s="41"/>
      <c r="B1" s="42"/>
      <c r="C1" s="42"/>
      <c r="D1" s="42"/>
      <c r="E1" s="42"/>
      <c r="F1" s="42"/>
      <c r="G1" s="43" t="s">
        <v>222</v>
      </c>
    </row>
    <row r="2" spans="1:7" ht="26.25" customHeight="1">
      <c r="A2" s="41"/>
      <c r="B2" s="42"/>
      <c r="C2" s="42"/>
      <c r="D2" s="42"/>
      <c r="E2" s="42"/>
      <c r="F2" s="42"/>
      <c r="G2" s="42"/>
    </row>
    <row r="3" spans="1:7" ht="15">
      <c r="A3" s="41"/>
      <c r="B3" s="42"/>
      <c r="C3" s="42"/>
      <c r="D3" s="42"/>
      <c r="E3" s="42"/>
      <c r="F3" s="42"/>
      <c r="G3" s="42"/>
    </row>
    <row r="4" spans="1:7" s="5" customFormat="1" ht="18" customHeight="1">
      <c r="A4" s="124" t="s">
        <v>107</v>
      </c>
      <c r="B4" s="124"/>
      <c r="C4" s="124"/>
      <c r="D4" s="124"/>
      <c r="E4" s="124"/>
      <c r="F4" s="124"/>
      <c r="G4" s="124"/>
    </row>
    <row r="5" spans="1:7" ht="30" customHeight="1">
      <c r="A5" s="124" t="s">
        <v>212</v>
      </c>
      <c r="B5" s="124"/>
      <c r="C5" s="124"/>
      <c r="D5" s="124"/>
      <c r="E5" s="124"/>
      <c r="F5" s="124"/>
      <c r="G5" s="124"/>
    </row>
    <row r="6" spans="1:7" ht="9.75" customHeight="1">
      <c r="A6" s="41"/>
      <c r="B6" s="41"/>
      <c r="C6" s="41"/>
      <c r="D6" s="41"/>
      <c r="E6" s="41"/>
      <c r="F6" s="41"/>
      <c r="G6" s="41"/>
    </row>
    <row r="7" spans="1:7" ht="33" customHeight="1">
      <c r="A7" s="125" t="s">
        <v>108</v>
      </c>
      <c r="B7" s="126" t="s">
        <v>210</v>
      </c>
      <c r="C7" s="127"/>
      <c r="D7" s="126" t="s">
        <v>211</v>
      </c>
      <c r="E7" s="127"/>
      <c r="F7" s="128" t="s">
        <v>116</v>
      </c>
      <c r="G7" s="128"/>
    </row>
    <row r="8" spans="1:7" ht="42" customHeight="1">
      <c r="A8" s="125"/>
      <c r="B8" s="44" t="s">
        <v>109</v>
      </c>
      <c r="C8" s="44" t="s">
        <v>110</v>
      </c>
      <c r="D8" s="44" t="s">
        <v>109</v>
      </c>
      <c r="E8" s="44" t="s">
        <v>110</v>
      </c>
      <c r="F8" s="44" t="s">
        <v>118</v>
      </c>
      <c r="G8" s="44" t="s">
        <v>119</v>
      </c>
    </row>
    <row r="9" spans="1:7" s="47" customFormat="1" ht="9" customHeight="1">
      <c r="A9" s="45">
        <v>1</v>
      </c>
      <c r="B9" s="45">
        <v>2</v>
      </c>
      <c r="C9" s="45">
        <v>3</v>
      </c>
      <c r="D9" s="46">
        <v>4</v>
      </c>
      <c r="E9" s="46">
        <v>5</v>
      </c>
      <c r="F9" s="46" t="s">
        <v>117</v>
      </c>
      <c r="G9" s="46">
        <v>7</v>
      </c>
    </row>
    <row r="10" spans="1:7" ht="12.75" customHeight="1">
      <c r="A10" s="56" t="s">
        <v>111</v>
      </c>
      <c r="B10" s="74">
        <f>B22</f>
        <v>378.09999999999997</v>
      </c>
      <c r="C10" s="51">
        <f>B10/$B$13*100</f>
        <v>40.551265551265544</v>
      </c>
      <c r="D10" s="62">
        <f>D22</f>
        <v>444.5</v>
      </c>
      <c r="E10" s="62">
        <f>D10/$D$13*100</f>
        <v>17.790674404642786</v>
      </c>
      <c r="F10" s="62">
        <f>D10-B10</f>
        <v>66.40000000000003</v>
      </c>
      <c r="G10" s="63">
        <f>F10/B10*100</f>
        <v>17.56149166887068</v>
      </c>
    </row>
    <row r="11" spans="1:7" ht="16.5">
      <c r="A11" s="56" t="s">
        <v>112</v>
      </c>
      <c r="B11" s="74">
        <f>B25</f>
        <v>513.2</v>
      </c>
      <c r="C11" s="51">
        <f>B11/$B$13*100</f>
        <v>55.04075504075505</v>
      </c>
      <c r="D11" s="62">
        <f>D25</f>
        <v>534.3</v>
      </c>
      <c r="E11" s="62">
        <f>D11/$D$13*100</f>
        <v>21.38483089853912</v>
      </c>
      <c r="F11" s="62">
        <f>D11-B11</f>
        <v>21.09999999999991</v>
      </c>
      <c r="G11" s="63">
        <f>F11/B11*100</f>
        <v>4.1114575214341205</v>
      </c>
    </row>
    <row r="12" spans="1:7" ht="16.5">
      <c r="A12" s="56" t="s">
        <v>113</v>
      </c>
      <c r="B12" s="74">
        <f>B28</f>
        <v>41.099999999999994</v>
      </c>
      <c r="C12" s="51">
        <f>B12/$B$13*100</f>
        <v>4.407979407979408</v>
      </c>
      <c r="D12" s="62">
        <f>D28</f>
        <v>1519.7</v>
      </c>
      <c r="E12" s="62">
        <f>D12/$D$13*100</f>
        <v>60.824494696818086</v>
      </c>
      <c r="F12" s="62">
        <f>D12-B12</f>
        <v>1478.6000000000001</v>
      </c>
      <c r="G12" s="63">
        <f>F12/B12*100</f>
        <v>3597.56690997567</v>
      </c>
    </row>
    <row r="13" spans="1:7" ht="15">
      <c r="A13" s="57" t="s">
        <v>114</v>
      </c>
      <c r="B13" s="52">
        <f>B10+B11+B12</f>
        <v>932.4</v>
      </c>
      <c r="C13" s="53">
        <f>SUM(C10:C12)</f>
        <v>100</v>
      </c>
      <c r="D13" s="52">
        <f>D10+D11+D12</f>
        <v>2498.5</v>
      </c>
      <c r="E13" s="53">
        <f>SUM(E10:E12)</f>
        <v>100</v>
      </c>
      <c r="F13" s="52">
        <f>D13-B13</f>
        <v>1566.1</v>
      </c>
      <c r="G13" s="53">
        <f>F13/B13*100</f>
        <v>167.96439296439297</v>
      </c>
    </row>
    <row r="14" spans="1:6" ht="15">
      <c r="A14" s="4"/>
      <c r="B14" s="123"/>
      <c r="C14" s="123"/>
      <c r="F14" s="40"/>
    </row>
    <row r="15" ht="27" customHeight="1"/>
    <row r="16" spans="1:7" ht="29.25" customHeight="1">
      <c r="A16" s="124" t="s">
        <v>107</v>
      </c>
      <c r="B16" s="124"/>
      <c r="C16" s="124"/>
      <c r="D16" s="124"/>
      <c r="E16" s="124"/>
      <c r="F16" s="124"/>
      <c r="G16" s="124"/>
    </row>
    <row r="17" spans="1:7" ht="33.75" customHeight="1">
      <c r="A17" s="124" t="s">
        <v>213</v>
      </c>
      <c r="B17" s="124"/>
      <c r="C17" s="124"/>
      <c r="D17" s="124"/>
      <c r="E17" s="124"/>
      <c r="F17" s="124"/>
      <c r="G17" s="124"/>
    </row>
    <row r="18" spans="2:7" ht="11.25" customHeight="1">
      <c r="B18" s="3"/>
      <c r="C18" s="3"/>
      <c r="D18" s="3"/>
      <c r="E18" s="3"/>
      <c r="F18" s="3"/>
      <c r="G18" s="3"/>
    </row>
    <row r="19" spans="1:7" s="1" customFormat="1" ht="28.5" customHeight="1">
      <c r="A19" s="125" t="s">
        <v>135</v>
      </c>
      <c r="B19" s="126" t="s">
        <v>210</v>
      </c>
      <c r="C19" s="127"/>
      <c r="D19" s="126" t="s">
        <v>211</v>
      </c>
      <c r="E19" s="127"/>
      <c r="F19" s="126" t="s">
        <v>116</v>
      </c>
      <c r="G19" s="127"/>
    </row>
    <row r="20" spans="1:7" s="1" customFormat="1" ht="34.5" customHeight="1">
      <c r="A20" s="125"/>
      <c r="B20" s="44" t="s">
        <v>109</v>
      </c>
      <c r="C20" s="44" t="s">
        <v>110</v>
      </c>
      <c r="D20" s="44" t="s">
        <v>109</v>
      </c>
      <c r="E20" s="44" t="s">
        <v>110</v>
      </c>
      <c r="F20" s="44" t="s">
        <v>118</v>
      </c>
      <c r="G20" s="44" t="s">
        <v>119</v>
      </c>
    </row>
    <row r="21" spans="1:7" s="2" customFormat="1" ht="12.75">
      <c r="A21" s="45">
        <v>1</v>
      </c>
      <c r="B21" s="45">
        <v>2</v>
      </c>
      <c r="C21" s="45">
        <v>3</v>
      </c>
      <c r="D21" s="45">
        <v>4</v>
      </c>
      <c r="E21" s="45">
        <v>5</v>
      </c>
      <c r="F21" s="45" t="s">
        <v>117</v>
      </c>
      <c r="G21" s="45">
        <v>7</v>
      </c>
    </row>
    <row r="22" spans="1:7" s="1" customFormat="1" ht="18" customHeight="1">
      <c r="A22" s="58" t="s">
        <v>111</v>
      </c>
      <c r="B22" s="59">
        <f>SUM(B23:B24)</f>
        <v>378.09999999999997</v>
      </c>
      <c r="C22" s="59">
        <f aca="true" t="shared" si="0" ref="C22:C31">B22/$B$31*100</f>
        <v>40.551265551265544</v>
      </c>
      <c r="D22" s="59">
        <f>SUM(D23:D24)</f>
        <v>444.5</v>
      </c>
      <c r="E22" s="59">
        <f aca="true" t="shared" si="1" ref="E22:E31">D22/$D$31*100</f>
        <v>17.790674404642786</v>
      </c>
      <c r="F22" s="59">
        <f>D22-B22</f>
        <v>66.40000000000003</v>
      </c>
      <c r="G22" s="59">
        <f>F22/B22*100</f>
        <v>17.56149166887068</v>
      </c>
    </row>
    <row r="23" spans="1:7" s="1" customFormat="1" ht="18" customHeight="1">
      <c r="A23" s="56" t="s">
        <v>115</v>
      </c>
      <c r="B23" s="75">
        <v>376.7</v>
      </c>
      <c r="C23" s="55">
        <f t="shared" si="0"/>
        <v>40.4011154011154</v>
      </c>
      <c r="D23" s="54">
        <v>419.2</v>
      </c>
      <c r="E23" s="55">
        <f t="shared" si="1"/>
        <v>16.77806684010406</v>
      </c>
      <c r="F23" s="55">
        <f aca="true" t="shared" si="2" ref="F23:F33">D23-B23</f>
        <v>42.5</v>
      </c>
      <c r="G23" s="55">
        <f aca="true" t="shared" si="3" ref="G23:G31">F23/B23*100</f>
        <v>11.28218741704274</v>
      </c>
    </row>
    <row r="24" spans="1:7" s="1" customFormat="1" ht="18" customHeight="1">
      <c r="A24" s="56" t="s">
        <v>136</v>
      </c>
      <c r="B24" s="75">
        <v>1.4</v>
      </c>
      <c r="C24" s="55">
        <f t="shared" si="0"/>
        <v>0.15015015015015015</v>
      </c>
      <c r="D24" s="54">
        <v>25.3</v>
      </c>
      <c r="E24" s="55">
        <f t="shared" si="1"/>
        <v>1.0126075645387234</v>
      </c>
      <c r="F24" s="55">
        <f t="shared" si="2"/>
        <v>23.900000000000002</v>
      </c>
      <c r="G24" s="55">
        <f t="shared" si="3"/>
        <v>1707.1428571428573</v>
      </c>
    </row>
    <row r="25" spans="1:7" s="1" customFormat="1" ht="18" customHeight="1">
      <c r="A25" s="58" t="s">
        <v>112</v>
      </c>
      <c r="B25" s="59">
        <f>SUM(B26:B27)</f>
        <v>513.2</v>
      </c>
      <c r="C25" s="59">
        <f t="shared" si="0"/>
        <v>55.04075504075505</v>
      </c>
      <c r="D25" s="59">
        <f>SUM(D26:D27)</f>
        <v>534.3</v>
      </c>
      <c r="E25" s="59">
        <f t="shared" si="1"/>
        <v>21.38483089853912</v>
      </c>
      <c r="F25" s="59">
        <f t="shared" si="2"/>
        <v>21.09999999999991</v>
      </c>
      <c r="G25" s="59">
        <f t="shared" si="3"/>
        <v>4.1114575214341205</v>
      </c>
    </row>
    <row r="26" spans="1:7" s="1" customFormat="1" ht="18" customHeight="1">
      <c r="A26" s="56" t="s">
        <v>115</v>
      </c>
      <c r="B26" s="75">
        <v>513.2</v>
      </c>
      <c r="C26" s="55">
        <f t="shared" si="0"/>
        <v>55.04075504075505</v>
      </c>
      <c r="D26" s="54">
        <v>534.3</v>
      </c>
      <c r="E26" s="55">
        <f t="shared" si="1"/>
        <v>21.38483089853912</v>
      </c>
      <c r="F26" s="55">
        <f>D26-B26</f>
        <v>21.09999999999991</v>
      </c>
      <c r="G26" s="55">
        <f t="shared" si="3"/>
        <v>4.1114575214341205</v>
      </c>
    </row>
    <row r="27" spans="1:7" s="60" customFormat="1" ht="18" customHeight="1">
      <c r="A27" s="56" t="s">
        <v>136</v>
      </c>
      <c r="B27" s="75">
        <v>0</v>
      </c>
      <c r="C27" s="55">
        <f t="shared" si="0"/>
        <v>0</v>
      </c>
      <c r="D27" s="54">
        <v>0</v>
      </c>
      <c r="E27" s="55">
        <f t="shared" si="1"/>
        <v>0</v>
      </c>
      <c r="F27" s="55">
        <f t="shared" si="2"/>
        <v>0</v>
      </c>
      <c r="G27" s="55" t="e">
        <f t="shared" si="3"/>
        <v>#DIV/0!</v>
      </c>
    </row>
    <row r="28" spans="1:7" s="1" customFormat="1" ht="18" customHeight="1">
      <c r="A28" s="58" t="s">
        <v>113</v>
      </c>
      <c r="B28" s="59">
        <f>SUM(B29:B30)</f>
        <v>41.099999999999994</v>
      </c>
      <c r="C28" s="59">
        <f t="shared" si="0"/>
        <v>4.407979407979408</v>
      </c>
      <c r="D28" s="59">
        <f>SUM(D29:D30)</f>
        <v>1519.7</v>
      </c>
      <c r="E28" s="59">
        <f t="shared" si="1"/>
        <v>60.824494696818086</v>
      </c>
      <c r="F28" s="59">
        <f t="shared" si="2"/>
        <v>1478.6000000000001</v>
      </c>
      <c r="G28" s="59">
        <f t="shared" si="3"/>
        <v>3597.56690997567</v>
      </c>
    </row>
    <row r="29" spans="1:7" s="1" customFormat="1" ht="18" customHeight="1">
      <c r="A29" s="56" t="s">
        <v>115</v>
      </c>
      <c r="B29" s="75">
        <v>23.2</v>
      </c>
      <c r="C29" s="55">
        <f t="shared" si="0"/>
        <v>2.4882024882024885</v>
      </c>
      <c r="D29" s="54">
        <v>1158.7</v>
      </c>
      <c r="E29" s="55">
        <f t="shared" si="1"/>
        <v>46.37582549529718</v>
      </c>
      <c r="F29" s="55">
        <f t="shared" si="2"/>
        <v>1135.5</v>
      </c>
      <c r="G29" s="55">
        <f t="shared" si="3"/>
        <v>4894.396551724138</v>
      </c>
    </row>
    <row r="30" spans="1:7" s="1" customFormat="1" ht="18" customHeight="1">
      <c r="A30" s="56" t="s">
        <v>136</v>
      </c>
      <c r="B30" s="75">
        <v>17.9</v>
      </c>
      <c r="C30" s="55">
        <f t="shared" si="0"/>
        <v>1.9197769197769197</v>
      </c>
      <c r="D30" s="54">
        <v>361</v>
      </c>
      <c r="E30" s="55">
        <f t="shared" si="1"/>
        <v>14.44866920152091</v>
      </c>
      <c r="F30" s="55">
        <f t="shared" si="2"/>
        <v>343.1</v>
      </c>
      <c r="G30" s="55">
        <f t="shared" si="3"/>
        <v>1916.759776536313</v>
      </c>
    </row>
    <row r="31" spans="1:7" s="1" customFormat="1" ht="18" customHeight="1">
      <c r="A31" s="58" t="s">
        <v>114</v>
      </c>
      <c r="B31" s="59">
        <f>SUM(B22,B25,B28)</f>
        <v>932.4</v>
      </c>
      <c r="C31" s="59">
        <f t="shared" si="0"/>
        <v>100</v>
      </c>
      <c r="D31" s="59">
        <f>SUM(D22,D25,D28)</f>
        <v>2498.5</v>
      </c>
      <c r="E31" s="59">
        <f t="shared" si="1"/>
        <v>100</v>
      </c>
      <c r="F31" s="59">
        <f t="shared" si="2"/>
        <v>1566.1</v>
      </c>
      <c r="G31" s="59">
        <f t="shared" si="3"/>
        <v>167.96439296439297</v>
      </c>
    </row>
    <row r="32" spans="1:7" s="1" customFormat="1" ht="18" customHeight="1">
      <c r="A32" s="56" t="s">
        <v>115</v>
      </c>
      <c r="B32" s="54">
        <f>SUM(B23,B26,B29)</f>
        <v>913.1000000000001</v>
      </c>
      <c r="C32" s="55">
        <f>SUM(C23,C26,C29)</f>
        <v>97.93007293007294</v>
      </c>
      <c r="D32" s="54">
        <f>SUM(D23,D26,D29)</f>
        <v>2112.2</v>
      </c>
      <c r="E32" s="55">
        <f>SUM(E23,E26,E29)</f>
        <v>84.53872323394036</v>
      </c>
      <c r="F32" s="55">
        <f t="shared" si="2"/>
        <v>1199.0999999999997</v>
      </c>
      <c r="G32" s="55">
        <f>F32/B32*100</f>
        <v>131.3218705508706</v>
      </c>
    </row>
    <row r="33" spans="1:7" s="1" customFormat="1" ht="18" customHeight="1">
      <c r="A33" s="56" t="s">
        <v>136</v>
      </c>
      <c r="B33" s="54">
        <f>SUM(B24,B27,B30)</f>
        <v>19.299999999999997</v>
      </c>
      <c r="C33" s="55">
        <f>SUM(C24,C27,C30)</f>
        <v>2.0699270699270698</v>
      </c>
      <c r="D33" s="54">
        <f>SUM(D24,D27,D30)</f>
        <v>386.3</v>
      </c>
      <c r="E33" s="55">
        <f>SUM(E24,E27,E30)</f>
        <v>15.461276766059633</v>
      </c>
      <c r="F33" s="55">
        <f t="shared" si="2"/>
        <v>367</v>
      </c>
      <c r="G33" s="55">
        <f>F33/B33*100</f>
        <v>1901.554404145078</v>
      </c>
    </row>
  </sheetData>
  <sheetProtection/>
  <mergeCells count="13">
    <mergeCell ref="A4:G4"/>
    <mergeCell ref="A5:G5"/>
    <mergeCell ref="B7:C7"/>
    <mergeCell ref="D7:E7"/>
    <mergeCell ref="A7:A8"/>
    <mergeCell ref="F7:G7"/>
    <mergeCell ref="B14:C14"/>
    <mergeCell ref="A16:G16"/>
    <mergeCell ref="A17:G17"/>
    <mergeCell ref="A19:A20"/>
    <mergeCell ref="B19:C19"/>
    <mergeCell ref="D19:E19"/>
    <mergeCell ref="F19:G19"/>
  </mergeCells>
  <printOptions/>
  <pageMargins left="0.9448818897637796" right="0.7480314960629921" top="0.1968503937007874" bottom="0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Фаткулина</cp:lastModifiedBy>
  <cp:lastPrinted>2020-05-14T07:15:41Z</cp:lastPrinted>
  <dcterms:created xsi:type="dcterms:W3CDTF">2002-03-11T10:22:12Z</dcterms:created>
  <dcterms:modified xsi:type="dcterms:W3CDTF">2020-05-14T07:16:10Z</dcterms:modified>
  <cp:category/>
  <cp:version/>
  <cp:contentType/>
  <cp:contentStatus/>
</cp:coreProperties>
</file>