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120" windowHeight="12045" activeTab="0"/>
  </bookViews>
  <sheets>
    <sheet name="1 кв.2020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<sst xmlns="http://schemas.openxmlformats.org/spreadsheetml/2006/main" count="54" uniqueCount="54">
  <si>
    <t>Наименование КВД</t>
  </si>
  <si>
    <t xml:space="preserve">Налог на доходы физических лиц </t>
  </si>
  <si>
    <t xml:space="preserve">Единый налог на вмененный доход </t>
  </si>
  <si>
    <t>Единый сельскохозяйственный налог</t>
  </si>
  <si>
    <t xml:space="preserve">Государственная пошлина </t>
  </si>
  <si>
    <t>Плата за негативное воздействие на окружающую среду</t>
  </si>
  <si>
    <t>Итого безвозмездных перечислений:</t>
  </si>
  <si>
    <t>Всего доходов:</t>
  </si>
  <si>
    <t>Невыясненные поступления</t>
  </si>
  <si>
    <t>Субсидии</t>
  </si>
  <si>
    <t>Субвенции</t>
  </si>
  <si>
    <t>Доходы от реализации имущества</t>
  </si>
  <si>
    <t>Арендная плата за земельные участки</t>
  </si>
  <si>
    <t xml:space="preserve">Дотации </t>
  </si>
  <si>
    <t>Дивиденды по акциям</t>
  </si>
  <si>
    <t>Прочие неналоговые доходы</t>
  </si>
  <si>
    <t xml:space="preserve">  % исполнения</t>
  </si>
  <si>
    <t>Иные межбюджетные трансферты</t>
  </si>
  <si>
    <t>Доходы от продажи земельных участков</t>
  </si>
  <si>
    <t xml:space="preserve">Возврат остатков субсидий, субвенций,  межб. трансф.  </t>
  </si>
  <si>
    <t>Аренда имущества</t>
  </si>
  <si>
    <t>Итого налоговых и неналоговых доходов:</t>
  </si>
  <si>
    <t>Отмененные налоги и сборы</t>
  </si>
  <si>
    <t xml:space="preserve">Единица измерения: тыс.руб. </t>
  </si>
  <si>
    <t xml:space="preserve">Доходы от возврата остатков субсидий, субвенций,  мб. трансф.  </t>
  </si>
  <si>
    <t>Доходы от перечисления части прибыли</t>
  </si>
  <si>
    <t>Итого безвозмездные поступления от других бюджетов бюджетной системы:</t>
  </si>
  <si>
    <t>Прочие доходы от оказания платных услуг и компенсации затрат государства</t>
  </si>
  <si>
    <t>Прочие безвозмездные поступления</t>
  </si>
  <si>
    <t>Налог, взимаемый в связи с применением упрощ. системы налогообложения</t>
  </si>
  <si>
    <t>Налог, взимаемый в связи с применением патентной системы налогообложения</t>
  </si>
  <si>
    <t>Приложение 1</t>
  </si>
  <si>
    <t xml:space="preserve">к пояснительной записке </t>
  </si>
  <si>
    <t>налоговые и неналоговые</t>
  </si>
  <si>
    <t>общая</t>
  </si>
  <si>
    <t>Прочие доходы от использования имущества</t>
  </si>
  <si>
    <t xml:space="preserve">Предоставление нерезидентами грантов </t>
  </si>
  <si>
    <t>Безвозмездные поступления от нерезидентов</t>
  </si>
  <si>
    <t>рост "+", снижение "-"</t>
  </si>
  <si>
    <t>Акцизы на нефтепродукты</t>
  </si>
  <si>
    <t>Плата за увеличение площади земельных участков</t>
  </si>
  <si>
    <t>Штрафы, санкции, возмещение ущерба</t>
  </si>
  <si>
    <t>Факт 1 кв.  2019 г.</t>
  </si>
  <si>
    <t>Исполнение доходной части бюджета муниципального образования Сланцевский муниципальный район Ленинградской области  на 01.04.2020 год.</t>
  </si>
  <si>
    <t>Факт 2019г.</t>
  </si>
  <si>
    <t>План 2020 г.</t>
  </si>
  <si>
    <t>План 1 кв.      2020 г.</t>
  </si>
  <si>
    <t>Факт 1 кв.  2020 г.</t>
  </si>
  <si>
    <t>факт 1 кв.2020 г. к факту 1 кв.2019 г.</t>
  </si>
  <si>
    <t>к плану 2020 г.</t>
  </si>
  <si>
    <t>к плану       1 кв.        2020 г.</t>
  </si>
  <si>
    <t>к Факту         1 кв.  2019 г.</t>
  </si>
  <si>
    <t>структура факт 2020 г</t>
  </si>
  <si>
    <t>факт 1 кв.2020 г. к плану 1 кв.2020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</si>
</sst>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0.0000"/>
    <numFmt numFmtId="191" formatCode="0.000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0"/>
      <name val="Arial Narrow"/>
      <family val="2"/>
    </font>
    <font>
      <sz val="8"/>
      <name val="Arial Narrow"/>
      <family val="2"/>
    </font>
    <font>
      <b/>
      <sz val="8.5"/>
      <name val="MS Sans Serif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0"/>
      <name val="Arial Narrow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8"/>
      <color indexed="10"/>
      <name val="Arial Narrow"/>
      <family val="2"/>
    </font>
    <font>
      <b/>
      <sz val="10"/>
      <color indexed="10"/>
      <name val="Arial Cyr"/>
      <family val="0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Narrow"/>
      <family val="2"/>
    </font>
    <font>
      <sz val="10"/>
      <color rgb="FFFF0000"/>
      <name val="Arial Cyr"/>
      <family val="0"/>
    </font>
    <font>
      <sz val="8"/>
      <color rgb="FFFF0000"/>
      <name val="Arial Narrow"/>
      <family val="2"/>
    </font>
    <font>
      <b/>
      <sz val="10"/>
      <color rgb="FFFF0000"/>
      <name val="Arial Cyr"/>
      <family val="0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/>
    </xf>
    <xf numFmtId="173" fontId="6" fillId="0" borderId="10" xfId="0" applyNumberFormat="1" applyFont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right" vertical="center" wrapText="1"/>
    </xf>
    <xf numFmtId="179" fontId="6" fillId="0" borderId="11" xfId="0" applyNumberFormat="1" applyFont="1" applyFill="1" applyBorder="1" applyAlignment="1">
      <alignment horizontal="right" vertical="center" wrapText="1"/>
    </xf>
    <xf numFmtId="172" fontId="6" fillId="0" borderId="12" xfId="0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172" fontId="6" fillId="0" borderId="13" xfId="0" applyNumberFormat="1" applyFont="1" applyBorder="1" applyAlignment="1">
      <alignment/>
    </xf>
    <xf numFmtId="172" fontId="6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left" vertical="center"/>
    </xf>
    <xf numFmtId="179" fontId="6" fillId="0" borderId="14" xfId="0" applyNumberFormat="1" applyFont="1" applyFill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left" vertical="center"/>
    </xf>
    <xf numFmtId="179" fontId="6" fillId="0" borderId="16" xfId="0" applyNumberFormat="1" applyFont="1" applyFill="1" applyBorder="1" applyAlignment="1">
      <alignment horizontal="right" vertical="center" wrapText="1"/>
    </xf>
    <xf numFmtId="179" fontId="6" fillId="0" borderId="17" xfId="0" applyNumberFormat="1" applyFont="1" applyFill="1" applyBorder="1" applyAlignment="1">
      <alignment horizontal="right" vertical="center" wrapText="1"/>
    </xf>
    <xf numFmtId="49" fontId="11" fillId="0" borderId="18" xfId="0" applyNumberFormat="1" applyFont="1" applyBorder="1" applyAlignment="1">
      <alignment horizontal="left" vertical="center"/>
    </xf>
    <xf numFmtId="179" fontId="11" fillId="0" borderId="19" xfId="0" applyNumberFormat="1" applyFont="1" applyFill="1" applyBorder="1" applyAlignment="1">
      <alignment horizontal="right" vertical="center" wrapText="1"/>
    </xf>
    <xf numFmtId="179" fontId="11" fillId="0" borderId="20" xfId="0" applyNumberFormat="1" applyFont="1" applyFill="1" applyBorder="1" applyAlignment="1">
      <alignment horizontal="right" vertical="center" wrapText="1"/>
    </xf>
    <xf numFmtId="172" fontId="11" fillId="0" borderId="21" xfId="0" applyNumberFormat="1" applyFont="1" applyBorder="1" applyAlignment="1">
      <alignment/>
    </xf>
    <xf numFmtId="172" fontId="11" fillId="0" borderId="20" xfId="0" applyNumberFormat="1" applyFont="1" applyBorder="1" applyAlignment="1">
      <alignment/>
    </xf>
    <xf numFmtId="172" fontId="11" fillId="0" borderId="22" xfId="0" applyNumberFormat="1" applyFont="1" applyBorder="1" applyAlignment="1">
      <alignment/>
    </xf>
    <xf numFmtId="172" fontId="11" fillId="0" borderId="18" xfId="0" applyNumberFormat="1" applyFont="1" applyBorder="1" applyAlignment="1">
      <alignment horizontal="center"/>
    </xf>
    <xf numFmtId="172" fontId="11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left" vertical="center"/>
    </xf>
    <xf numFmtId="179" fontId="6" fillId="0" borderId="24" xfId="0" applyNumberFormat="1" applyFont="1" applyFill="1" applyBorder="1" applyAlignment="1">
      <alignment horizontal="right" vertical="center" wrapText="1"/>
    </xf>
    <xf numFmtId="179" fontId="6" fillId="0" borderId="25" xfId="0" applyNumberFormat="1" applyFont="1" applyFill="1" applyBorder="1" applyAlignment="1">
      <alignment horizontal="right" vertical="center" wrapText="1"/>
    </xf>
    <xf numFmtId="172" fontId="6" fillId="0" borderId="26" xfId="0" applyNumberFormat="1" applyFont="1" applyBorder="1" applyAlignment="1">
      <alignment/>
    </xf>
    <xf numFmtId="172" fontId="6" fillId="0" borderId="25" xfId="0" applyNumberFormat="1" applyFont="1" applyBorder="1" applyAlignment="1">
      <alignment/>
    </xf>
    <xf numFmtId="172" fontId="6" fillId="0" borderId="27" xfId="0" applyNumberFormat="1" applyFont="1" applyBorder="1" applyAlignment="1">
      <alignment/>
    </xf>
    <xf numFmtId="0" fontId="6" fillId="0" borderId="0" xfId="0" applyFont="1" applyAlignment="1">
      <alignment/>
    </xf>
    <xf numFmtId="172" fontId="6" fillId="0" borderId="28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6" fillId="0" borderId="29" xfId="0" applyNumberFormat="1" applyFont="1" applyBorder="1" applyAlignment="1">
      <alignment/>
    </xf>
    <xf numFmtId="0" fontId="11" fillId="0" borderId="0" xfId="0" applyFont="1" applyAlignment="1">
      <alignment/>
    </xf>
    <xf numFmtId="49" fontId="6" fillId="0" borderId="30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/>
    </xf>
    <xf numFmtId="179" fontId="6" fillId="0" borderId="32" xfId="0" applyNumberFormat="1" applyFont="1" applyFill="1" applyBorder="1" applyAlignment="1">
      <alignment horizontal="right" vertical="center" wrapText="1"/>
    </xf>
    <xf numFmtId="172" fontId="6" fillId="0" borderId="33" xfId="0" applyNumberFormat="1" applyFont="1" applyBorder="1" applyAlignment="1">
      <alignment/>
    </xf>
    <xf numFmtId="49" fontId="11" fillId="0" borderId="34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left" vertical="center"/>
    </xf>
    <xf numFmtId="173" fontId="6" fillId="0" borderId="10" xfId="0" applyNumberFormat="1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3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179" fontId="6" fillId="0" borderId="36" xfId="0" applyNumberFormat="1" applyFont="1" applyFill="1" applyBorder="1" applyAlignment="1">
      <alignment horizontal="right" vertical="center" wrapText="1"/>
    </xf>
    <xf numFmtId="0" fontId="11" fillId="0" borderId="19" xfId="0" applyFont="1" applyBorder="1" applyAlignment="1">
      <alignment/>
    </xf>
    <xf numFmtId="179" fontId="11" fillId="0" borderId="37" xfId="0" applyNumberFormat="1" applyFont="1" applyFill="1" applyBorder="1" applyAlignment="1">
      <alignment horizontal="right" vertical="center" wrapText="1"/>
    </xf>
    <xf numFmtId="179" fontId="6" fillId="0" borderId="38" xfId="0" applyNumberFormat="1" applyFont="1" applyFill="1" applyBorder="1" applyAlignment="1">
      <alignment horizontal="right" vertical="center" wrapText="1"/>
    </xf>
    <xf numFmtId="179" fontId="11" fillId="0" borderId="39" xfId="0" applyNumberFormat="1" applyFont="1" applyFill="1" applyBorder="1" applyAlignment="1">
      <alignment horizontal="right" vertical="center" wrapText="1"/>
    </xf>
    <xf numFmtId="179" fontId="6" fillId="0" borderId="12" xfId="0" applyNumberFormat="1" applyFont="1" applyFill="1" applyBorder="1" applyAlignment="1">
      <alignment horizontal="right" vertical="center" wrapText="1"/>
    </xf>
    <xf numFmtId="179" fontId="6" fillId="0" borderId="40" xfId="0" applyNumberFormat="1" applyFont="1" applyFill="1" applyBorder="1" applyAlignment="1">
      <alignment horizontal="right" vertical="center" wrapText="1"/>
    </xf>
    <xf numFmtId="179" fontId="6" fillId="0" borderId="28" xfId="0" applyNumberFormat="1" applyFont="1" applyFill="1" applyBorder="1" applyAlignment="1">
      <alignment horizontal="right" vertical="center" wrapText="1"/>
    </xf>
    <xf numFmtId="179" fontId="11" fillId="0" borderId="21" xfId="0" applyNumberFormat="1" applyFont="1" applyFill="1" applyBorder="1" applyAlignment="1">
      <alignment horizontal="right" vertical="center" wrapText="1"/>
    </xf>
    <xf numFmtId="179" fontId="6" fillId="0" borderId="26" xfId="0" applyNumberFormat="1" applyFont="1" applyFill="1" applyBorder="1" applyAlignment="1">
      <alignment horizontal="right" vertical="center" wrapText="1"/>
    </xf>
    <xf numFmtId="179" fontId="6" fillId="0" borderId="41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/>
    </xf>
    <xf numFmtId="4" fontId="60" fillId="0" borderId="0" xfId="0" applyNumberFormat="1" applyFont="1" applyBorder="1" applyAlignment="1">
      <alignment horizontal="right" vertical="center" wrapText="1"/>
    </xf>
    <xf numFmtId="0" fontId="61" fillId="0" borderId="0" xfId="0" applyFont="1" applyAlignment="1">
      <alignment/>
    </xf>
    <xf numFmtId="4" fontId="62" fillId="0" borderId="0" xfId="0" applyNumberFormat="1" applyFont="1" applyBorder="1" applyAlignment="1">
      <alignment horizontal="right" vertical="center" wrapText="1"/>
    </xf>
    <xf numFmtId="179" fontId="60" fillId="0" borderId="0" xfId="0" applyNumberFormat="1" applyFont="1" applyBorder="1" applyAlignment="1">
      <alignment horizontal="right" vertical="center" wrapText="1"/>
    </xf>
    <xf numFmtId="179" fontId="6" fillId="0" borderId="42" xfId="0" applyNumberFormat="1" applyFont="1" applyFill="1" applyBorder="1" applyAlignment="1">
      <alignment horizontal="right" vertical="center" wrapText="1"/>
    </xf>
    <xf numFmtId="179" fontId="6" fillId="0" borderId="43" xfId="0" applyNumberFormat="1" applyFont="1" applyFill="1" applyBorder="1" applyAlignment="1">
      <alignment horizontal="right" vertical="center" wrapText="1"/>
    </xf>
    <xf numFmtId="172" fontId="6" fillId="0" borderId="0" xfId="0" applyNumberFormat="1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14" fillId="0" borderId="0" xfId="0" applyNumberFormat="1" applyFont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179" fontId="6" fillId="0" borderId="0" xfId="0" applyNumberFormat="1" applyFont="1" applyBorder="1" applyAlignment="1">
      <alignment horizontal="right" vertical="center" wrapText="1"/>
    </xf>
    <xf numFmtId="172" fontId="6" fillId="0" borderId="40" xfId="0" applyNumberFormat="1" applyFont="1" applyBorder="1" applyAlignment="1">
      <alignment/>
    </xf>
    <xf numFmtId="172" fontId="6" fillId="0" borderId="36" xfId="0" applyNumberFormat="1" applyFont="1" applyBorder="1" applyAlignment="1">
      <alignment/>
    </xf>
    <xf numFmtId="172" fontId="6" fillId="0" borderId="44" xfId="0" applyNumberFormat="1" applyFont="1" applyBorder="1" applyAlignment="1">
      <alignment/>
    </xf>
    <xf numFmtId="172" fontId="6" fillId="0" borderId="41" xfId="0" applyNumberFormat="1" applyFont="1" applyBorder="1" applyAlignment="1">
      <alignment/>
    </xf>
    <xf numFmtId="172" fontId="6" fillId="0" borderId="32" xfId="0" applyNumberFormat="1" applyFont="1" applyBorder="1" applyAlignment="1">
      <alignment/>
    </xf>
    <xf numFmtId="0" fontId="63" fillId="0" borderId="0" xfId="0" applyFont="1" applyAlignment="1">
      <alignment/>
    </xf>
    <xf numFmtId="179" fontId="64" fillId="0" borderId="0" xfId="0" applyNumberFormat="1" applyFont="1" applyFill="1" applyBorder="1" applyAlignment="1">
      <alignment horizontal="right" vertical="center" wrapText="1"/>
    </xf>
    <xf numFmtId="4" fontId="65" fillId="0" borderId="0" xfId="0" applyNumberFormat="1" applyFont="1" applyBorder="1" applyAlignment="1">
      <alignment horizontal="right" vertical="center" wrapText="1"/>
    </xf>
    <xf numFmtId="4" fontId="64" fillId="0" borderId="0" xfId="0" applyNumberFormat="1" applyFont="1" applyBorder="1" applyAlignment="1">
      <alignment horizontal="right" vertical="center" wrapText="1"/>
    </xf>
    <xf numFmtId="179" fontId="6" fillId="0" borderId="45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173" fontId="6" fillId="0" borderId="23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49" fontId="14" fillId="0" borderId="18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21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172" fontId="6" fillId="0" borderId="0" xfId="0" applyNumberFormat="1" applyFont="1" applyBorder="1" applyAlignment="1">
      <alignment/>
    </xf>
    <xf numFmtId="172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49" fontId="8" fillId="0" borderId="34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49" fontId="8" fillId="0" borderId="49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8">
      <selection activeCell="K24" sqref="K24:K25"/>
    </sheetView>
  </sheetViews>
  <sheetFormatPr defaultColWidth="8.875" defaultRowHeight="12.75"/>
  <cols>
    <col min="1" max="1" width="45.75390625" style="68" customWidth="1"/>
    <col min="2" max="2" width="13.625" style="60" customWidth="1"/>
    <col min="3" max="3" width="13.125" style="60" customWidth="1"/>
    <col min="4" max="4" width="12.875" style="68" customWidth="1"/>
    <col min="5" max="5" width="13.25390625" style="68" customWidth="1"/>
    <col min="6" max="6" width="13.125" style="68" customWidth="1"/>
    <col min="7" max="7" width="11.375" style="68" customWidth="1"/>
    <col min="8" max="8" width="12.25390625" style="68" customWidth="1"/>
    <col min="9" max="9" width="8.25390625" style="68" customWidth="1"/>
    <col min="10" max="10" width="8.625" style="68" customWidth="1"/>
    <col min="11" max="11" width="9.00390625" style="68" customWidth="1"/>
    <col min="12" max="12" width="10.375" style="68" customWidth="1"/>
    <col min="13" max="13" width="9.25390625" style="68" customWidth="1"/>
    <col min="14" max="16384" width="8.875" style="60" customWidth="1"/>
  </cols>
  <sheetData>
    <row r="1" ht="12.75">
      <c r="K1" s="43" t="s">
        <v>31</v>
      </c>
    </row>
    <row r="2" ht="12.75">
      <c r="K2" s="44" t="s">
        <v>32</v>
      </c>
    </row>
    <row r="3" spans="1:13" s="58" customFormat="1" ht="48.75" customHeight="1">
      <c r="A3" s="101" t="s">
        <v>43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"/>
      <c r="M3" s="1"/>
    </row>
    <row r="4" spans="1:9" ht="12.75">
      <c r="A4" s="82"/>
      <c r="B4" s="59"/>
      <c r="C4" s="59"/>
      <c r="D4" s="67"/>
      <c r="E4" s="67"/>
      <c r="F4" s="67"/>
      <c r="G4" s="67"/>
      <c r="H4" s="67"/>
      <c r="I4" s="91"/>
    </row>
    <row r="5" spans="1:11" ht="14.25" customHeight="1" thickBot="1">
      <c r="A5" s="83"/>
      <c r="C5" s="61"/>
      <c r="D5" s="90"/>
      <c r="F5" s="2" t="s">
        <v>23</v>
      </c>
      <c r="G5" s="2"/>
      <c r="H5" s="2"/>
      <c r="I5" s="92"/>
      <c r="K5" s="92"/>
    </row>
    <row r="6" spans="1:13" ht="21.75" customHeight="1" thickBot="1">
      <c r="A6" s="107" t="s">
        <v>0</v>
      </c>
      <c r="B6" s="109" t="s">
        <v>44</v>
      </c>
      <c r="C6" s="109" t="s">
        <v>42</v>
      </c>
      <c r="D6" s="111" t="s">
        <v>45</v>
      </c>
      <c r="E6" s="109" t="s">
        <v>46</v>
      </c>
      <c r="F6" s="113" t="s">
        <v>47</v>
      </c>
      <c r="G6" s="115" t="s">
        <v>38</v>
      </c>
      <c r="H6" s="116"/>
      <c r="I6" s="104" t="s">
        <v>16</v>
      </c>
      <c r="J6" s="105"/>
      <c r="K6" s="106"/>
      <c r="L6" s="102" t="s">
        <v>52</v>
      </c>
      <c r="M6" s="103"/>
    </row>
    <row r="7" spans="1:13" ht="41.25" customHeight="1" thickBot="1">
      <c r="A7" s="108"/>
      <c r="B7" s="110"/>
      <c r="C7" s="110"/>
      <c r="D7" s="112"/>
      <c r="E7" s="110"/>
      <c r="F7" s="114"/>
      <c r="G7" s="93" t="s">
        <v>53</v>
      </c>
      <c r="H7" s="94" t="s">
        <v>48</v>
      </c>
      <c r="I7" s="95" t="s">
        <v>49</v>
      </c>
      <c r="J7" s="96" t="s">
        <v>50</v>
      </c>
      <c r="K7" s="97" t="s">
        <v>51</v>
      </c>
      <c r="L7" s="45" t="s">
        <v>33</v>
      </c>
      <c r="M7" s="46" t="s">
        <v>34</v>
      </c>
    </row>
    <row r="8" spans="1:13" ht="12.75">
      <c r="A8" s="84" t="s">
        <v>1</v>
      </c>
      <c r="B8" s="25">
        <v>273970.5</v>
      </c>
      <c r="C8" s="81">
        <v>54379.1</v>
      </c>
      <c r="D8" s="25">
        <v>280427.1</v>
      </c>
      <c r="E8" s="25">
        <v>58529</v>
      </c>
      <c r="F8" s="81">
        <v>63378.3</v>
      </c>
      <c r="G8" s="56">
        <f>F8-E8</f>
        <v>4849.300000000003</v>
      </c>
      <c r="H8" s="24">
        <f>F8-C8</f>
        <v>8999.200000000004</v>
      </c>
      <c r="I8" s="26">
        <f>F8/D8*100</f>
        <v>22.60063310571625</v>
      </c>
      <c r="J8" s="27">
        <f>F8/E8*100</f>
        <v>108.28529446940833</v>
      </c>
      <c r="K8" s="28">
        <f>F8/C8*100</f>
        <v>116.54900504053948</v>
      </c>
      <c r="L8" s="9">
        <f aca="true" t="shared" si="0" ref="L8:L29">F8/$F$29*100</f>
        <v>61.55509950768195</v>
      </c>
      <c r="M8" s="9">
        <f aca="true" t="shared" si="1" ref="M8:M41">F8/$F$41*100</f>
        <v>21.323296423773968</v>
      </c>
    </row>
    <row r="9" spans="1:13" ht="12.75">
      <c r="A9" s="3" t="s">
        <v>39</v>
      </c>
      <c r="B9" s="5">
        <v>538.3</v>
      </c>
      <c r="C9" s="11">
        <v>130.1</v>
      </c>
      <c r="D9" s="5">
        <v>553.6</v>
      </c>
      <c r="E9" s="5">
        <v>138.4</v>
      </c>
      <c r="F9" s="11">
        <v>120.8</v>
      </c>
      <c r="G9" s="52">
        <f>F9-E9</f>
        <v>-17.60000000000001</v>
      </c>
      <c r="H9" s="11">
        <f>F9-C9</f>
        <v>-9.299999999999997</v>
      </c>
      <c r="I9" s="6">
        <f>F9/D9*100</f>
        <v>21.820809248554912</v>
      </c>
      <c r="J9" s="7">
        <f>F9/E9*100</f>
        <v>87.28323699421965</v>
      </c>
      <c r="K9" s="8">
        <f>F9/C9*100</f>
        <v>92.85165257494235</v>
      </c>
      <c r="L9" s="9">
        <f t="shared" si="0"/>
        <v>0.11732495223961481</v>
      </c>
      <c r="M9" s="9">
        <f t="shared" si="1"/>
        <v>0.040642526037964026</v>
      </c>
    </row>
    <row r="10" spans="1:13" ht="25.5">
      <c r="A10" s="42" t="s">
        <v>29</v>
      </c>
      <c r="B10" s="47">
        <v>85284.3</v>
      </c>
      <c r="C10" s="4">
        <v>11436.2</v>
      </c>
      <c r="D10" s="25">
        <v>80693</v>
      </c>
      <c r="E10" s="25">
        <v>12193</v>
      </c>
      <c r="F10" s="4">
        <v>12607.4</v>
      </c>
      <c r="G10" s="53">
        <f aca="true" t="shared" si="2" ref="G10:G41">F10-E10</f>
        <v>414.39999999999964</v>
      </c>
      <c r="H10" s="4">
        <f aca="true" t="shared" si="3" ref="H10:H41">F10-C10</f>
        <v>1171.199999999999</v>
      </c>
      <c r="I10" s="26">
        <f>F10/D10*100</f>
        <v>15.623907897835004</v>
      </c>
      <c r="J10" s="27">
        <f>F10/E10*100</f>
        <v>103.39867136881817</v>
      </c>
      <c r="K10" s="8">
        <f>F10/C10*100</f>
        <v>110.24116402301462</v>
      </c>
      <c r="L10" s="9">
        <f t="shared" si="0"/>
        <v>12.244723533656622</v>
      </c>
      <c r="M10" s="9">
        <f t="shared" si="1"/>
        <v>4.241693565985328</v>
      </c>
    </row>
    <row r="11" spans="1:13" ht="12.75">
      <c r="A11" s="10" t="s">
        <v>2</v>
      </c>
      <c r="B11" s="5">
        <v>14616.9</v>
      </c>
      <c r="C11" s="11">
        <v>3195</v>
      </c>
      <c r="D11" s="5">
        <v>13470</v>
      </c>
      <c r="E11" s="5">
        <v>3700</v>
      </c>
      <c r="F11" s="11">
        <v>3758.1</v>
      </c>
      <c r="G11" s="52">
        <f t="shared" si="2"/>
        <v>58.09999999999991</v>
      </c>
      <c r="H11" s="11">
        <f t="shared" si="3"/>
        <v>563.0999999999999</v>
      </c>
      <c r="I11" s="6">
        <f aca="true" t="shared" si="4" ref="I11:I41">F11/D11*100</f>
        <v>27.899777282850778</v>
      </c>
      <c r="J11" s="7">
        <f aca="true" t="shared" si="5" ref="J11:J41">F11/E11*100</f>
        <v>101.57027027027026</v>
      </c>
      <c r="K11" s="8">
        <f aca="true" t="shared" si="6" ref="K11:K41">F11/C11*100</f>
        <v>117.6244131455399</v>
      </c>
      <c r="L11" s="9">
        <f t="shared" si="0"/>
        <v>3.6499909189709974</v>
      </c>
      <c r="M11" s="9">
        <f t="shared" si="1"/>
        <v>1.2643930223780844</v>
      </c>
    </row>
    <row r="12" spans="1:13" ht="13.5" customHeight="1">
      <c r="A12" s="10" t="s">
        <v>3</v>
      </c>
      <c r="B12" s="5">
        <v>61.2</v>
      </c>
      <c r="C12" s="11">
        <v>20.9</v>
      </c>
      <c r="D12" s="5">
        <v>112</v>
      </c>
      <c r="E12" s="5">
        <v>0</v>
      </c>
      <c r="F12" s="11">
        <v>6.1</v>
      </c>
      <c r="G12" s="52">
        <f t="shared" si="2"/>
        <v>6.1</v>
      </c>
      <c r="H12" s="11">
        <f t="shared" si="3"/>
        <v>-14.799999999999999</v>
      </c>
      <c r="I12" s="6">
        <f t="shared" si="4"/>
        <v>5.446428571428571</v>
      </c>
      <c r="J12" s="7" t="e">
        <f t="shared" si="5"/>
        <v>#DIV/0!</v>
      </c>
      <c r="K12" s="8">
        <f t="shared" si="6"/>
        <v>29.1866028708134</v>
      </c>
      <c r="L12" s="9">
        <f t="shared" si="0"/>
        <v>0.005924521594881211</v>
      </c>
      <c r="M12" s="9">
        <f t="shared" si="1"/>
        <v>0.002052312987016395</v>
      </c>
    </row>
    <row r="13" spans="1:13" ht="23.25" customHeight="1">
      <c r="A13" s="40" t="s">
        <v>30</v>
      </c>
      <c r="B13" s="5">
        <v>1325.9</v>
      </c>
      <c r="C13" s="11">
        <v>497.9</v>
      </c>
      <c r="D13" s="5">
        <v>1613</v>
      </c>
      <c r="E13" s="5">
        <v>413</v>
      </c>
      <c r="F13" s="11">
        <v>398.3</v>
      </c>
      <c r="G13" s="52">
        <f t="shared" si="2"/>
        <v>-14.699999999999989</v>
      </c>
      <c r="H13" s="11">
        <f t="shared" si="3"/>
        <v>-99.59999999999997</v>
      </c>
      <c r="I13" s="6">
        <f t="shared" si="4"/>
        <v>24.693118412895227</v>
      </c>
      <c r="J13" s="7">
        <f t="shared" si="5"/>
        <v>96.4406779661017</v>
      </c>
      <c r="K13" s="8">
        <f t="shared" si="6"/>
        <v>79.9959831291424</v>
      </c>
      <c r="L13" s="9">
        <f t="shared" si="0"/>
        <v>0.38684212315429295</v>
      </c>
      <c r="M13" s="9">
        <f t="shared" si="1"/>
        <v>0.13400594470961152</v>
      </c>
    </row>
    <row r="14" spans="1:13" ht="12.75" customHeight="1">
      <c r="A14" s="10" t="s">
        <v>4</v>
      </c>
      <c r="B14" s="5">
        <v>6512.1</v>
      </c>
      <c r="C14" s="11">
        <v>1804.4</v>
      </c>
      <c r="D14" s="5">
        <v>6235</v>
      </c>
      <c r="E14" s="5">
        <v>1508.7</v>
      </c>
      <c r="F14" s="11">
        <v>1376.2</v>
      </c>
      <c r="G14" s="52">
        <f t="shared" si="2"/>
        <v>-132.5</v>
      </c>
      <c r="H14" s="11">
        <f t="shared" si="3"/>
        <v>-428.20000000000005</v>
      </c>
      <c r="I14" s="6">
        <f t="shared" si="4"/>
        <v>22.072173215717722</v>
      </c>
      <c r="J14" s="7">
        <f t="shared" si="5"/>
        <v>91.2176045602174</v>
      </c>
      <c r="K14" s="8">
        <f t="shared" si="6"/>
        <v>76.26911992906228</v>
      </c>
      <c r="L14" s="9">
        <f t="shared" si="0"/>
        <v>1.336610921127135</v>
      </c>
      <c r="M14" s="9">
        <f t="shared" si="1"/>
        <v>0.46301526766097756</v>
      </c>
    </row>
    <row r="15" spans="1:13" ht="12.75" customHeight="1" hidden="1">
      <c r="A15" s="10" t="s">
        <v>22</v>
      </c>
      <c r="B15" s="5">
        <v>0</v>
      </c>
      <c r="C15" s="11">
        <v>0</v>
      </c>
      <c r="D15" s="5">
        <v>0</v>
      </c>
      <c r="E15" s="5">
        <v>0</v>
      </c>
      <c r="F15" s="11">
        <v>0</v>
      </c>
      <c r="G15" s="52">
        <f t="shared" si="2"/>
        <v>0</v>
      </c>
      <c r="H15" s="11">
        <f t="shared" si="3"/>
        <v>0</v>
      </c>
      <c r="I15" s="6" t="e">
        <f t="shared" si="4"/>
        <v>#DIV/0!</v>
      </c>
      <c r="J15" s="7" t="e">
        <f t="shared" si="5"/>
        <v>#DIV/0!</v>
      </c>
      <c r="K15" s="8" t="e">
        <f t="shared" si="6"/>
        <v>#DIV/0!</v>
      </c>
      <c r="L15" s="9">
        <f t="shared" si="0"/>
        <v>0</v>
      </c>
      <c r="M15" s="9">
        <f t="shared" si="1"/>
        <v>0</v>
      </c>
    </row>
    <row r="16" spans="1:13" ht="11.25" customHeight="1" hidden="1">
      <c r="A16" s="10" t="s">
        <v>14</v>
      </c>
      <c r="B16" s="5">
        <v>0</v>
      </c>
      <c r="C16" s="11">
        <v>0</v>
      </c>
      <c r="D16" s="5">
        <v>0</v>
      </c>
      <c r="E16" s="5">
        <v>0</v>
      </c>
      <c r="F16" s="11">
        <v>0</v>
      </c>
      <c r="G16" s="52">
        <f t="shared" si="2"/>
        <v>0</v>
      </c>
      <c r="H16" s="11">
        <f t="shared" si="3"/>
        <v>0</v>
      </c>
      <c r="I16" s="6" t="e">
        <f t="shared" si="4"/>
        <v>#DIV/0!</v>
      </c>
      <c r="J16" s="7" t="e">
        <f t="shared" si="5"/>
        <v>#DIV/0!</v>
      </c>
      <c r="K16" s="8" t="e">
        <f t="shared" si="6"/>
        <v>#DIV/0!</v>
      </c>
      <c r="L16" s="9">
        <f t="shared" si="0"/>
        <v>0</v>
      </c>
      <c r="M16" s="9">
        <f t="shared" si="1"/>
        <v>0</v>
      </c>
    </row>
    <row r="17" spans="1:13" ht="14.25" customHeight="1">
      <c r="A17" s="10" t="s">
        <v>12</v>
      </c>
      <c r="B17" s="5">
        <v>43853.3</v>
      </c>
      <c r="C17" s="11">
        <v>9514.8</v>
      </c>
      <c r="D17" s="5">
        <v>39261.8</v>
      </c>
      <c r="E17" s="5">
        <v>6763.5</v>
      </c>
      <c r="F17" s="11">
        <v>6439.5</v>
      </c>
      <c r="G17" s="52">
        <f t="shared" si="2"/>
        <v>-324</v>
      </c>
      <c r="H17" s="11">
        <f t="shared" si="3"/>
        <v>-3075.2999999999993</v>
      </c>
      <c r="I17" s="6">
        <f t="shared" si="4"/>
        <v>16.401438548410923</v>
      </c>
      <c r="J17" s="7">
        <f t="shared" si="5"/>
        <v>95.20958083832335</v>
      </c>
      <c r="K17" s="8">
        <f t="shared" si="6"/>
        <v>67.67877412031783</v>
      </c>
      <c r="L17" s="9">
        <f t="shared" si="0"/>
        <v>6.2542552147930435</v>
      </c>
      <c r="M17" s="9">
        <f t="shared" si="1"/>
        <v>2.1665359803101762</v>
      </c>
    </row>
    <row r="18" spans="1:13" ht="13.5" customHeight="1">
      <c r="A18" s="10" t="s">
        <v>20</v>
      </c>
      <c r="B18" s="5">
        <v>8883.5</v>
      </c>
      <c r="C18" s="11">
        <v>1811.3</v>
      </c>
      <c r="D18" s="5">
        <v>9561.9</v>
      </c>
      <c r="E18" s="5">
        <v>2390</v>
      </c>
      <c r="F18" s="11">
        <v>2125.6</v>
      </c>
      <c r="G18" s="52">
        <f t="shared" si="2"/>
        <v>-264.4000000000001</v>
      </c>
      <c r="H18" s="11">
        <f t="shared" si="3"/>
        <v>314.29999999999995</v>
      </c>
      <c r="I18" s="6">
        <f t="shared" si="4"/>
        <v>22.22989154875077</v>
      </c>
      <c r="J18" s="7">
        <f t="shared" si="5"/>
        <v>88.93723849372385</v>
      </c>
      <c r="K18" s="8">
        <f t="shared" si="6"/>
        <v>117.35217799370619</v>
      </c>
      <c r="L18" s="9">
        <f t="shared" si="0"/>
        <v>2.064452967554017</v>
      </c>
      <c r="M18" s="9">
        <f t="shared" si="1"/>
        <v>0.7151469647872212</v>
      </c>
    </row>
    <row r="19" spans="1:13" ht="13.5" customHeight="1">
      <c r="A19" s="10" t="s">
        <v>25</v>
      </c>
      <c r="B19" s="5">
        <v>2.8</v>
      </c>
      <c r="C19" s="11">
        <v>0</v>
      </c>
      <c r="D19" s="5">
        <v>5</v>
      </c>
      <c r="E19" s="5">
        <v>0</v>
      </c>
      <c r="F19" s="11">
        <v>0</v>
      </c>
      <c r="G19" s="52">
        <f t="shared" si="2"/>
        <v>0</v>
      </c>
      <c r="H19" s="11">
        <f t="shared" si="3"/>
        <v>0</v>
      </c>
      <c r="I19" s="6">
        <f t="shared" si="4"/>
        <v>0</v>
      </c>
      <c r="J19" s="7" t="e">
        <f t="shared" si="5"/>
        <v>#DIV/0!</v>
      </c>
      <c r="K19" s="8" t="e">
        <f t="shared" si="6"/>
        <v>#DIV/0!</v>
      </c>
      <c r="L19" s="9">
        <f t="shared" si="0"/>
        <v>0</v>
      </c>
      <c r="M19" s="9">
        <f t="shared" si="1"/>
        <v>0</v>
      </c>
    </row>
    <row r="20" spans="1:13" ht="13.5" customHeight="1">
      <c r="A20" s="10" t="s">
        <v>35</v>
      </c>
      <c r="B20" s="5">
        <v>199.1</v>
      </c>
      <c r="C20" s="11">
        <v>28</v>
      </c>
      <c r="D20" s="5">
        <v>150</v>
      </c>
      <c r="E20" s="5">
        <v>37.5</v>
      </c>
      <c r="F20" s="11">
        <v>48.2</v>
      </c>
      <c r="G20" s="52">
        <f t="shared" si="2"/>
        <v>10.700000000000003</v>
      </c>
      <c r="H20" s="11">
        <f t="shared" si="3"/>
        <v>20.200000000000003</v>
      </c>
      <c r="I20" s="6">
        <f t="shared" si="4"/>
        <v>32.13333333333333</v>
      </c>
      <c r="J20" s="7">
        <f t="shared" si="5"/>
        <v>128.53333333333333</v>
      </c>
      <c r="K20" s="8">
        <f t="shared" si="6"/>
        <v>172.14285714285717</v>
      </c>
      <c r="L20" s="9">
        <f t="shared" si="0"/>
        <v>0.04681343293004499</v>
      </c>
      <c r="M20" s="9">
        <f t="shared" si="1"/>
        <v>0.016216637044949224</v>
      </c>
    </row>
    <row r="21" spans="1:13" ht="14.25" customHeight="1">
      <c r="A21" s="10" t="s">
        <v>5</v>
      </c>
      <c r="B21" s="5">
        <v>9585.6</v>
      </c>
      <c r="C21" s="11">
        <v>3885</v>
      </c>
      <c r="D21" s="5">
        <v>6845.3</v>
      </c>
      <c r="E21" s="5">
        <v>1711.3</v>
      </c>
      <c r="F21" s="11">
        <v>3365.2</v>
      </c>
      <c r="G21" s="52">
        <f t="shared" si="2"/>
        <v>1653.8999999999999</v>
      </c>
      <c r="H21" s="11">
        <f t="shared" si="3"/>
        <v>-519.8000000000002</v>
      </c>
      <c r="I21" s="6">
        <f t="shared" si="4"/>
        <v>49.160738024630035</v>
      </c>
      <c r="J21" s="7">
        <f t="shared" si="5"/>
        <v>196.6458248115468</v>
      </c>
      <c r="K21" s="8">
        <f t="shared" si="6"/>
        <v>86.62033462033462</v>
      </c>
      <c r="L21" s="9">
        <f t="shared" si="0"/>
        <v>3.2683934542777466</v>
      </c>
      <c r="M21" s="9">
        <f t="shared" si="1"/>
        <v>1.1322038793291103</v>
      </c>
    </row>
    <row r="22" spans="1:13" ht="24" customHeight="1">
      <c r="A22" s="40" t="s">
        <v>27</v>
      </c>
      <c r="B22" s="5">
        <v>31050.1</v>
      </c>
      <c r="C22" s="11">
        <v>7082.8</v>
      </c>
      <c r="D22" s="5">
        <v>30780.1</v>
      </c>
      <c r="E22" s="5">
        <v>7551.4</v>
      </c>
      <c r="F22" s="11">
        <v>7235</v>
      </c>
      <c r="G22" s="52">
        <f t="shared" si="2"/>
        <v>-316.39999999999964</v>
      </c>
      <c r="H22" s="11">
        <f t="shared" si="3"/>
        <v>152.19999999999982</v>
      </c>
      <c r="I22" s="6">
        <f t="shared" si="4"/>
        <v>23.505446700952888</v>
      </c>
      <c r="J22" s="7">
        <f t="shared" si="5"/>
        <v>95.81004846783378</v>
      </c>
      <c r="K22" s="8">
        <f t="shared" si="6"/>
        <v>102.1488676794488</v>
      </c>
      <c r="L22" s="9">
        <f t="shared" si="0"/>
        <v>7.026871104748454</v>
      </c>
      <c r="M22" s="9">
        <f t="shared" si="1"/>
        <v>2.4341777805022327</v>
      </c>
    </row>
    <row r="23" spans="1:13" ht="14.25" customHeight="1">
      <c r="A23" s="10" t="s">
        <v>11</v>
      </c>
      <c r="B23" s="5">
        <v>4392.8</v>
      </c>
      <c r="C23" s="11">
        <v>2472.7</v>
      </c>
      <c r="D23" s="5">
        <v>607.4</v>
      </c>
      <c r="E23" s="5">
        <v>151.8</v>
      </c>
      <c r="F23" s="11">
        <v>165.1</v>
      </c>
      <c r="G23" s="52">
        <f t="shared" si="2"/>
        <v>13.299999999999983</v>
      </c>
      <c r="H23" s="11">
        <f t="shared" si="3"/>
        <v>-2307.6</v>
      </c>
      <c r="I23" s="6">
        <f t="shared" si="4"/>
        <v>27.181429041817584</v>
      </c>
      <c r="J23" s="7">
        <f t="shared" si="5"/>
        <v>108.7615283267457</v>
      </c>
      <c r="K23" s="8">
        <f t="shared" si="6"/>
        <v>6.6769118777045335</v>
      </c>
      <c r="L23" s="9">
        <f t="shared" si="0"/>
        <v>0.1603505762811292</v>
      </c>
      <c r="M23" s="9">
        <f t="shared" si="1"/>
        <v>0.05554702855023063</v>
      </c>
    </row>
    <row r="24" spans="1:13" ht="14.25" customHeight="1">
      <c r="A24" s="10" t="s">
        <v>18</v>
      </c>
      <c r="B24" s="5">
        <v>2550.5</v>
      </c>
      <c r="C24" s="11">
        <v>1396.9</v>
      </c>
      <c r="D24" s="5">
        <v>2019.5</v>
      </c>
      <c r="E24" s="5">
        <v>503.5</v>
      </c>
      <c r="F24" s="11">
        <v>277.1</v>
      </c>
      <c r="G24" s="52">
        <f t="shared" si="2"/>
        <v>-226.39999999999998</v>
      </c>
      <c r="H24" s="11">
        <f t="shared" si="3"/>
        <v>-1119.8000000000002</v>
      </c>
      <c r="I24" s="6">
        <f t="shared" si="4"/>
        <v>13.721218123297845</v>
      </c>
      <c r="J24" s="7">
        <f t="shared" si="5"/>
        <v>55.03475670307846</v>
      </c>
      <c r="K24" s="8">
        <f t="shared" si="6"/>
        <v>19.836781444627388</v>
      </c>
      <c r="L24" s="9">
        <f t="shared" si="0"/>
        <v>0.26912867769534166</v>
      </c>
      <c r="M24" s="9">
        <f t="shared" si="1"/>
        <v>0.09322884077085954</v>
      </c>
    </row>
    <row r="25" spans="1:13" ht="14.25" customHeight="1">
      <c r="A25" s="10" t="s">
        <v>40</v>
      </c>
      <c r="B25" s="5">
        <v>3338.6</v>
      </c>
      <c r="C25" s="11">
        <v>883.7</v>
      </c>
      <c r="D25" s="5">
        <v>1850</v>
      </c>
      <c r="E25" s="5">
        <v>462.5</v>
      </c>
      <c r="F25" s="11">
        <v>518.1</v>
      </c>
      <c r="G25" s="52">
        <f t="shared" si="2"/>
        <v>55.60000000000002</v>
      </c>
      <c r="H25" s="11">
        <f t="shared" si="3"/>
        <v>-365.6</v>
      </c>
      <c r="I25" s="6">
        <f t="shared" si="4"/>
        <v>28.00540540540541</v>
      </c>
      <c r="J25" s="7">
        <f t="shared" si="5"/>
        <v>112.02162162162163</v>
      </c>
      <c r="K25" s="8">
        <f t="shared" si="6"/>
        <v>58.628493832748674</v>
      </c>
      <c r="L25" s="9">
        <f t="shared" si="0"/>
        <v>0.5031958423455666</v>
      </c>
      <c r="M25" s="9">
        <f t="shared" si="1"/>
        <v>0.17431202599560564</v>
      </c>
    </row>
    <row r="26" spans="1:13" ht="12.75" customHeight="1">
      <c r="A26" s="10" t="s">
        <v>41</v>
      </c>
      <c r="B26" s="5">
        <v>7077.1</v>
      </c>
      <c r="C26" s="11">
        <v>1167.6</v>
      </c>
      <c r="D26" s="5">
        <v>112.8</v>
      </c>
      <c r="E26" s="5">
        <v>28.2</v>
      </c>
      <c r="F26" s="11">
        <v>866.9</v>
      </c>
      <c r="G26" s="52">
        <f t="shared" si="2"/>
        <v>838.6999999999999</v>
      </c>
      <c r="H26" s="11">
        <f t="shared" si="3"/>
        <v>-300.69999999999993</v>
      </c>
      <c r="I26" s="6">
        <f t="shared" si="4"/>
        <v>768.5283687943263</v>
      </c>
      <c r="J26" s="7">
        <f t="shared" si="5"/>
        <v>3074.113475177305</v>
      </c>
      <c r="K26" s="8">
        <f t="shared" si="6"/>
        <v>74.24631723192874</v>
      </c>
      <c r="L26" s="9">
        <f t="shared" si="0"/>
        <v>0.8419619296069708</v>
      </c>
      <c r="M26" s="9">
        <f t="shared" si="1"/>
        <v>0.29166395548270707</v>
      </c>
    </row>
    <row r="27" spans="1:13" ht="12.75" customHeight="1">
      <c r="A27" s="12" t="s">
        <v>8</v>
      </c>
      <c r="B27" s="14">
        <v>-0.3</v>
      </c>
      <c r="C27" s="13">
        <v>154.3</v>
      </c>
      <c r="D27" s="14">
        <v>0</v>
      </c>
      <c r="E27" s="14">
        <v>0</v>
      </c>
      <c r="F27" s="13">
        <v>22.3</v>
      </c>
      <c r="G27" s="54">
        <f t="shared" si="2"/>
        <v>22.3</v>
      </c>
      <c r="H27" s="13">
        <f t="shared" si="3"/>
        <v>-132</v>
      </c>
      <c r="I27" s="6" t="e">
        <f t="shared" si="4"/>
        <v>#DIV/0!</v>
      </c>
      <c r="J27" s="7" t="e">
        <f t="shared" si="5"/>
        <v>#DIV/0!</v>
      </c>
      <c r="K27" s="8">
        <f t="shared" si="6"/>
        <v>14.452365521710952</v>
      </c>
      <c r="L27" s="9">
        <f t="shared" si="0"/>
        <v>0.021658496978008365</v>
      </c>
      <c r="M27" s="9">
        <f t="shared" si="1"/>
        <v>0.007502717968928789</v>
      </c>
    </row>
    <row r="28" spans="1:13" ht="15" customHeight="1" thickBot="1">
      <c r="A28" s="12" t="s">
        <v>15</v>
      </c>
      <c r="B28" s="14">
        <v>1413.1</v>
      </c>
      <c r="C28" s="13">
        <v>812.6</v>
      </c>
      <c r="D28" s="14">
        <v>792.3</v>
      </c>
      <c r="E28" s="14">
        <v>173.5</v>
      </c>
      <c r="F28" s="13">
        <v>253.7</v>
      </c>
      <c r="G28" s="54">
        <f t="shared" si="2"/>
        <v>80.19999999999999</v>
      </c>
      <c r="H28" s="13">
        <f t="shared" si="3"/>
        <v>-558.9000000000001</v>
      </c>
      <c r="I28" s="6">
        <f t="shared" si="4"/>
        <v>32.02069923008961</v>
      </c>
      <c r="J28" s="7">
        <f t="shared" si="5"/>
        <v>146.22478386167145</v>
      </c>
      <c r="K28" s="8">
        <f t="shared" si="6"/>
        <v>31.22077282795963</v>
      </c>
      <c r="L28" s="9">
        <f t="shared" si="0"/>
        <v>0.24640182436415792</v>
      </c>
      <c r="M28" s="9">
        <f t="shared" si="1"/>
        <v>0.08535603357476385</v>
      </c>
    </row>
    <row r="29" spans="1:14" ht="17.25" customHeight="1" thickBot="1">
      <c r="A29" s="15" t="s">
        <v>21</v>
      </c>
      <c r="B29" s="17">
        <f>SUM(B8:B28)</f>
        <v>494655.39999999985</v>
      </c>
      <c r="C29" s="16">
        <f>SUM(C8:C28)</f>
        <v>100673.29999999999</v>
      </c>
      <c r="D29" s="17">
        <f>SUM(D8:D28)</f>
        <v>475089.79999999993</v>
      </c>
      <c r="E29" s="17">
        <f>SUM(E8:E28)</f>
        <v>96255.29999999999</v>
      </c>
      <c r="F29" s="16">
        <f>SUM(F8:F28)</f>
        <v>102961.90000000002</v>
      </c>
      <c r="G29" s="55">
        <f t="shared" si="2"/>
        <v>6706.600000000035</v>
      </c>
      <c r="H29" s="16">
        <f t="shared" si="3"/>
        <v>2288.600000000035</v>
      </c>
      <c r="I29" s="18">
        <f t="shared" si="4"/>
        <v>21.672092307601645</v>
      </c>
      <c r="J29" s="19">
        <f t="shared" si="5"/>
        <v>106.96751243827616</v>
      </c>
      <c r="K29" s="20">
        <f t="shared" si="6"/>
        <v>102.27329391208993</v>
      </c>
      <c r="L29" s="21">
        <f t="shared" si="0"/>
        <v>100</v>
      </c>
      <c r="M29" s="22">
        <f t="shared" si="1"/>
        <v>34.64099090784975</v>
      </c>
      <c r="N29" s="77"/>
    </row>
    <row r="30" spans="1:13" ht="13.5" customHeight="1" hidden="1" thickBot="1">
      <c r="A30" s="88" t="s">
        <v>36</v>
      </c>
      <c r="B30" s="47">
        <v>0</v>
      </c>
      <c r="C30" s="4">
        <v>0</v>
      </c>
      <c r="D30" s="47">
        <v>0</v>
      </c>
      <c r="E30" s="47">
        <v>0</v>
      </c>
      <c r="F30" s="4">
        <v>0</v>
      </c>
      <c r="G30" s="53">
        <f t="shared" si="2"/>
        <v>0</v>
      </c>
      <c r="H30" s="4">
        <f t="shared" si="3"/>
        <v>0</v>
      </c>
      <c r="I30" s="72" t="e">
        <f>F30/D30*100</f>
        <v>#DIV/0!</v>
      </c>
      <c r="J30" s="73" t="e">
        <f>F30/E30*100</f>
        <v>#DIV/0!</v>
      </c>
      <c r="K30" s="74" t="e">
        <f>F30/C30*100</f>
        <v>#DIV/0!</v>
      </c>
      <c r="L30" s="29"/>
      <c r="M30" s="65">
        <f t="shared" si="1"/>
        <v>0</v>
      </c>
    </row>
    <row r="31" spans="1:13" s="77" customFormat="1" ht="14.25" customHeight="1" hidden="1" thickBot="1">
      <c r="A31" s="89" t="s">
        <v>37</v>
      </c>
      <c r="B31" s="17">
        <f>SUM(B30)</f>
        <v>0</v>
      </c>
      <c r="C31" s="51">
        <f>SUM(C30)</f>
        <v>0</v>
      </c>
      <c r="D31" s="17">
        <f>SUM(D30)</f>
        <v>0</v>
      </c>
      <c r="E31" s="17">
        <f>SUM(E30)</f>
        <v>0</v>
      </c>
      <c r="F31" s="51">
        <f>SUM(F30)</f>
        <v>0</v>
      </c>
      <c r="G31" s="55">
        <f t="shared" si="2"/>
        <v>0</v>
      </c>
      <c r="H31" s="49">
        <f t="shared" si="3"/>
        <v>0</v>
      </c>
      <c r="I31" s="18" t="e">
        <f>F31/D31*100</f>
        <v>#DIV/0!</v>
      </c>
      <c r="J31" s="19" t="e">
        <f>F31/E31*100</f>
        <v>#DIV/0!</v>
      </c>
      <c r="K31" s="20" t="e">
        <f>F31/C31*100</f>
        <v>#DIV/0!</v>
      </c>
      <c r="L31" s="48"/>
      <c r="M31" s="66">
        <f t="shared" si="1"/>
        <v>0</v>
      </c>
    </row>
    <row r="32" spans="1:13" ht="12.75">
      <c r="A32" s="23" t="s">
        <v>13</v>
      </c>
      <c r="B32" s="25">
        <v>62860.7</v>
      </c>
      <c r="C32" s="24">
        <v>18088.2</v>
      </c>
      <c r="D32" s="25">
        <v>54951</v>
      </c>
      <c r="E32" s="25">
        <v>16485.3</v>
      </c>
      <c r="F32" s="24">
        <v>16485.3</v>
      </c>
      <c r="G32" s="56">
        <f t="shared" si="2"/>
        <v>0</v>
      </c>
      <c r="H32" s="24">
        <f t="shared" si="3"/>
        <v>-1602.9000000000015</v>
      </c>
      <c r="I32" s="26">
        <f t="shared" si="4"/>
        <v>30</v>
      </c>
      <c r="J32" s="27">
        <f t="shared" si="5"/>
        <v>100</v>
      </c>
      <c r="K32" s="28">
        <f t="shared" si="6"/>
        <v>91.13842173350581</v>
      </c>
      <c r="L32" s="29"/>
      <c r="M32" s="65">
        <f t="shared" si="1"/>
        <v>5.546392669649406</v>
      </c>
    </row>
    <row r="33" spans="1:13" ht="12.75">
      <c r="A33" s="10" t="s">
        <v>9</v>
      </c>
      <c r="B33" s="5">
        <v>115007.8</v>
      </c>
      <c r="C33" s="11">
        <v>4077.4</v>
      </c>
      <c r="D33" s="5">
        <v>172916.1</v>
      </c>
      <c r="E33" s="5">
        <v>0</v>
      </c>
      <c r="F33" s="11">
        <v>0</v>
      </c>
      <c r="G33" s="52">
        <f t="shared" si="2"/>
        <v>0</v>
      </c>
      <c r="H33" s="11">
        <f t="shared" si="3"/>
        <v>-4077.4</v>
      </c>
      <c r="I33" s="6">
        <f t="shared" si="4"/>
        <v>0</v>
      </c>
      <c r="J33" s="7" t="e">
        <f t="shared" si="5"/>
        <v>#DIV/0!</v>
      </c>
      <c r="K33" s="8">
        <f t="shared" si="6"/>
        <v>0</v>
      </c>
      <c r="L33" s="29"/>
      <c r="M33" s="65">
        <f t="shared" si="1"/>
        <v>0</v>
      </c>
    </row>
    <row r="34" spans="1:13" ht="12.75">
      <c r="A34" s="10" t="s">
        <v>10</v>
      </c>
      <c r="B34" s="5">
        <v>600816.4</v>
      </c>
      <c r="C34" s="11">
        <v>134680</v>
      </c>
      <c r="D34" s="5">
        <v>662107.1</v>
      </c>
      <c r="E34" s="5">
        <v>169243.9</v>
      </c>
      <c r="F34" s="11">
        <v>162935.8</v>
      </c>
      <c r="G34" s="52">
        <f t="shared" si="2"/>
        <v>-6308.100000000006</v>
      </c>
      <c r="H34" s="11">
        <f t="shared" si="3"/>
        <v>28255.79999999999</v>
      </c>
      <c r="I34" s="6">
        <f t="shared" si="4"/>
        <v>24.608677357484915</v>
      </c>
      <c r="J34" s="7">
        <f t="shared" si="5"/>
        <v>96.27277556236886</v>
      </c>
      <c r="K34" s="8">
        <f t="shared" si="6"/>
        <v>120.97995247995247</v>
      </c>
      <c r="L34" s="29"/>
      <c r="M34" s="65">
        <f t="shared" si="1"/>
        <v>54.81889481801737</v>
      </c>
    </row>
    <row r="35" spans="1:13" ht="13.5" thickBot="1">
      <c r="A35" s="12" t="s">
        <v>17</v>
      </c>
      <c r="B35" s="14">
        <v>59986.7</v>
      </c>
      <c r="C35" s="13">
        <v>10544.2</v>
      </c>
      <c r="D35" s="14">
        <v>41492</v>
      </c>
      <c r="E35" s="14">
        <v>9210</v>
      </c>
      <c r="F35" s="13">
        <v>8909.8</v>
      </c>
      <c r="G35" s="54">
        <f t="shared" si="2"/>
        <v>-300.2000000000007</v>
      </c>
      <c r="H35" s="13">
        <f t="shared" si="3"/>
        <v>-1634.4000000000015</v>
      </c>
      <c r="I35" s="30">
        <f t="shared" si="4"/>
        <v>21.473537067386484</v>
      </c>
      <c r="J35" s="31">
        <f t="shared" si="5"/>
        <v>96.74049945711182</v>
      </c>
      <c r="K35" s="32">
        <f t="shared" si="6"/>
        <v>84.49953528954305</v>
      </c>
      <c r="L35" s="29"/>
      <c r="M35" s="65">
        <f t="shared" si="1"/>
        <v>2.9976554511014224</v>
      </c>
    </row>
    <row r="36" spans="1:13" s="77" customFormat="1" ht="13.5" thickBot="1">
      <c r="A36" s="15" t="s">
        <v>26</v>
      </c>
      <c r="B36" s="17">
        <f>SUM(B32:B35)</f>
        <v>838671.6</v>
      </c>
      <c r="C36" s="16">
        <f>SUM(C32:C35)</f>
        <v>167389.80000000002</v>
      </c>
      <c r="D36" s="17">
        <f>SUM(D32:D35)</f>
        <v>931466.2</v>
      </c>
      <c r="E36" s="17">
        <f>SUM(E32:E35)</f>
        <v>194939.19999999998</v>
      </c>
      <c r="F36" s="16">
        <f>SUM(F32:F35)</f>
        <v>188330.89999999997</v>
      </c>
      <c r="G36" s="55">
        <f t="shared" si="2"/>
        <v>-6608.3000000000175</v>
      </c>
      <c r="H36" s="16">
        <f t="shared" si="3"/>
        <v>20941.099999999948</v>
      </c>
      <c r="I36" s="18">
        <f t="shared" si="4"/>
        <v>20.218758340345573</v>
      </c>
      <c r="J36" s="19">
        <f t="shared" si="5"/>
        <v>96.61007124272592</v>
      </c>
      <c r="K36" s="20">
        <f t="shared" si="6"/>
        <v>112.5103799634147</v>
      </c>
      <c r="L36" s="33"/>
      <c r="M36" s="65">
        <f t="shared" si="1"/>
        <v>63.362942938768185</v>
      </c>
    </row>
    <row r="37" spans="1:13" s="77" customFormat="1" ht="12.75" customHeight="1">
      <c r="A37" s="41" t="s">
        <v>28</v>
      </c>
      <c r="B37" s="63">
        <v>0</v>
      </c>
      <c r="C37" s="64">
        <v>0</v>
      </c>
      <c r="D37" s="63">
        <v>0</v>
      </c>
      <c r="E37" s="63">
        <v>0</v>
      </c>
      <c r="F37" s="64">
        <v>0</v>
      </c>
      <c r="G37" s="56">
        <f t="shared" si="2"/>
        <v>0</v>
      </c>
      <c r="H37" s="24">
        <f t="shared" si="3"/>
        <v>0</v>
      </c>
      <c r="I37" s="26" t="e">
        <f t="shared" si="4"/>
        <v>#DIV/0!</v>
      </c>
      <c r="J37" s="27" t="e">
        <f t="shared" si="5"/>
        <v>#DIV/0!</v>
      </c>
      <c r="K37" s="28" t="e">
        <f t="shared" si="6"/>
        <v>#DIV/0!</v>
      </c>
      <c r="L37" s="33"/>
      <c r="M37" s="65">
        <f t="shared" si="1"/>
        <v>0</v>
      </c>
    </row>
    <row r="38" spans="1:13" ht="12.75">
      <c r="A38" s="34" t="s">
        <v>24</v>
      </c>
      <c r="B38" s="25">
        <v>495</v>
      </c>
      <c r="C38" s="24">
        <v>495</v>
      </c>
      <c r="D38" s="47">
        <v>0</v>
      </c>
      <c r="E38" s="25">
        <v>0</v>
      </c>
      <c r="F38" s="24">
        <v>6450.32</v>
      </c>
      <c r="G38" s="56">
        <f t="shared" si="2"/>
        <v>6450.32</v>
      </c>
      <c r="H38" s="24">
        <f t="shared" si="3"/>
        <v>5955.32</v>
      </c>
      <c r="I38" s="26" t="e">
        <f t="shared" si="4"/>
        <v>#DIV/0!</v>
      </c>
      <c r="J38" s="27" t="e">
        <f t="shared" si="5"/>
        <v>#DIV/0!</v>
      </c>
      <c r="K38" s="28">
        <f t="shared" si="6"/>
        <v>1303.0949494949493</v>
      </c>
      <c r="L38" s="29"/>
      <c r="M38" s="65">
        <f t="shared" si="1"/>
        <v>2.170176312526491</v>
      </c>
    </row>
    <row r="39" spans="1:13" ht="13.5" thickBot="1">
      <c r="A39" s="35" t="s">
        <v>19</v>
      </c>
      <c r="B39" s="36">
        <v>-890.3</v>
      </c>
      <c r="C39" s="50">
        <v>-890.3</v>
      </c>
      <c r="D39" s="36">
        <v>0</v>
      </c>
      <c r="E39" s="36">
        <v>0</v>
      </c>
      <c r="F39" s="50">
        <v>-517.5</v>
      </c>
      <c r="G39" s="57">
        <f t="shared" si="2"/>
        <v>-517.5</v>
      </c>
      <c r="H39" s="50">
        <f t="shared" si="3"/>
        <v>372.79999999999995</v>
      </c>
      <c r="I39" s="75" t="e">
        <f t="shared" si="4"/>
        <v>#DIV/0!</v>
      </c>
      <c r="J39" s="76" t="e">
        <f t="shared" si="5"/>
        <v>#DIV/0!</v>
      </c>
      <c r="K39" s="37">
        <f t="shared" si="6"/>
        <v>58.126474222172305</v>
      </c>
      <c r="L39" s="29"/>
      <c r="M39" s="65">
        <f t="shared" si="1"/>
        <v>-0.17411015914442368</v>
      </c>
    </row>
    <row r="40" spans="1:13" s="77" customFormat="1" ht="18" customHeight="1" thickBot="1">
      <c r="A40" s="38" t="s">
        <v>6</v>
      </c>
      <c r="B40" s="17">
        <f>B36+B38+B39+B37+B31</f>
        <v>838276.2999999999</v>
      </c>
      <c r="C40" s="51">
        <f>C36+C38+C39+C37+C31</f>
        <v>166994.50000000003</v>
      </c>
      <c r="D40" s="17">
        <f>D36+D38+D39+D37+D31</f>
        <v>931466.2</v>
      </c>
      <c r="E40" s="17">
        <f>E36+E38+E39+E37+E31</f>
        <v>194939.19999999998</v>
      </c>
      <c r="F40" s="51">
        <f>F36+F38+F39+F37+F31</f>
        <v>194263.71999999997</v>
      </c>
      <c r="G40" s="55">
        <f t="shared" si="2"/>
        <v>-675.4800000000105</v>
      </c>
      <c r="H40" s="49">
        <f t="shared" si="3"/>
        <v>27269.219999999943</v>
      </c>
      <c r="I40" s="18">
        <f t="shared" si="4"/>
        <v>20.85569181146884</v>
      </c>
      <c r="J40" s="19">
        <f t="shared" si="5"/>
        <v>99.65349196057026</v>
      </c>
      <c r="K40" s="20">
        <f t="shared" si="6"/>
        <v>116.32941204650449</v>
      </c>
      <c r="L40" s="39"/>
      <c r="M40" s="22">
        <f t="shared" si="1"/>
        <v>65.35900909215026</v>
      </c>
    </row>
    <row r="41" spans="1:13" ht="13.5" thickBot="1">
      <c r="A41" s="15" t="s">
        <v>7</v>
      </c>
      <c r="B41" s="51">
        <f>B40+B29</f>
        <v>1332931.6999999997</v>
      </c>
      <c r="C41" s="51">
        <f>C40+C29</f>
        <v>267667.80000000005</v>
      </c>
      <c r="D41" s="17">
        <f>D40+D29</f>
        <v>1406556</v>
      </c>
      <c r="E41" s="17">
        <f>E40+E29</f>
        <v>291194.5</v>
      </c>
      <c r="F41" s="51">
        <f>F40+F29</f>
        <v>297225.62</v>
      </c>
      <c r="G41" s="55">
        <f t="shared" si="2"/>
        <v>6031.119999999995</v>
      </c>
      <c r="H41" s="49">
        <f t="shared" si="3"/>
        <v>29557.81999999995</v>
      </c>
      <c r="I41" s="18">
        <f t="shared" si="4"/>
        <v>21.13144588626404</v>
      </c>
      <c r="J41" s="19">
        <f t="shared" si="5"/>
        <v>102.07116549248012</v>
      </c>
      <c r="K41" s="20">
        <f t="shared" si="6"/>
        <v>111.0427253483609</v>
      </c>
      <c r="L41" s="39"/>
      <c r="M41" s="22">
        <f t="shared" si="1"/>
        <v>100</v>
      </c>
    </row>
    <row r="42" spans="1:11" ht="13.5">
      <c r="A42" s="85"/>
      <c r="B42" s="78"/>
      <c r="C42" s="62"/>
      <c r="D42" s="71"/>
      <c r="E42" s="71"/>
      <c r="F42" s="71"/>
      <c r="G42" s="71"/>
      <c r="H42" s="71"/>
      <c r="I42" s="98"/>
      <c r="J42" s="98"/>
      <c r="K42" s="91"/>
    </row>
    <row r="43" spans="1:11" ht="13.5">
      <c r="A43" s="86"/>
      <c r="B43" s="79"/>
      <c r="C43" s="59"/>
      <c r="D43" s="67"/>
      <c r="E43" s="67"/>
      <c r="F43" s="67"/>
      <c r="G43" s="67"/>
      <c r="H43" s="67"/>
      <c r="I43" s="98"/>
      <c r="J43" s="98"/>
      <c r="K43" s="91"/>
    </row>
    <row r="44" spans="1:11" ht="13.5">
      <c r="A44" s="82"/>
      <c r="B44" s="59"/>
      <c r="C44" s="79"/>
      <c r="D44" s="69"/>
      <c r="E44" s="69"/>
      <c r="F44" s="69"/>
      <c r="G44" s="69"/>
      <c r="H44" s="69"/>
      <c r="I44" s="99"/>
      <c r="J44" s="99"/>
      <c r="K44" s="100"/>
    </row>
    <row r="45" spans="1:11" ht="6.75" customHeight="1">
      <c r="A45" s="82"/>
      <c r="B45" s="59"/>
      <c r="C45" s="80"/>
      <c r="D45" s="70"/>
      <c r="E45" s="70"/>
      <c r="F45" s="70"/>
      <c r="G45" s="70"/>
      <c r="H45" s="70"/>
      <c r="I45" s="99"/>
      <c r="J45" s="99"/>
      <c r="K45" s="91"/>
    </row>
    <row r="46" spans="1:11" ht="13.5">
      <c r="A46" s="87"/>
      <c r="B46" s="79"/>
      <c r="C46" s="80"/>
      <c r="D46" s="70"/>
      <c r="E46" s="70"/>
      <c r="F46" s="70"/>
      <c r="G46" s="70"/>
      <c r="H46" s="70"/>
      <c r="I46" s="99"/>
      <c r="J46" s="99"/>
      <c r="K46" s="91"/>
    </row>
    <row r="47" spans="1:11" ht="13.5">
      <c r="A47" s="85"/>
      <c r="B47" s="80"/>
      <c r="C47" s="80"/>
      <c r="D47" s="70"/>
      <c r="E47" s="70"/>
      <c r="F47" s="70"/>
      <c r="G47" s="70"/>
      <c r="H47" s="70"/>
      <c r="I47" s="99"/>
      <c r="J47" s="99"/>
      <c r="K47" s="91"/>
    </row>
    <row r="48" spans="1:2" ht="13.5">
      <c r="A48" s="85"/>
      <c r="B48" s="80"/>
    </row>
    <row r="49" spans="1:2" ht="13.5">
      <c r="A49" s="85"/>
      <c r="B49" s="80"/>
    </row>
  </sheetData>
  <sheetProtection/>
  <mergeCells count="10">
    <mergeCell ref="A3:K3"/>
    <mergeCell ref="L6:M6"/>
    <mergeCell ref="I6:K6"/>
    <mergeCell ref="A6:A7"/>
    <mergeCell ref="B6:B7"/>
    <mergeCell ref="C6:C7"/>
    <mergeCell ref="D6:D7"/>
    <mergeCell ref="E6:E7"/>
    <mergeCell ref="F6:F7"/>
    <mergeCell ref="G6:H6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2019-04-18T12:52:32Z</cp:lastPrinted>
  <dcterms:created xsi:type="dcterms:W3CDTF">2006-03-15T08:37:36Z</dcterms:created>
  <dcterms:modified xsi:type="dcterms:W3CDTF">2020-04-21T06:51:28Z</dcterms:modified>
  <cp:category/>
  <cp:version/>
  <cp:contentType/>
  <cp:contentStatus/>
</cp:coreProperties>
</file>