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80" windowWidth="13455" windowHeight="11745" tabRatio="611" activeTab="0"/>
  </bookViews>
  <sheets>
    <sheet name="прил. 2.1 на 2021-2022" sheetId="1" r:id="rId1"/>
  </sheets>
  <definedNames>
    <definedName name="_xlnm.Print_Titles" localSheetId="0">'прил. 2.1 на 2021-2022'!$14:$15</definedName>
  </definedNames>
  <calcPr fullCalcOnLoad="1"/>
</workbook>
</file>

<file path=xl/sharedStrings.xml><?xml version="1.0" encoding="utf-8"?>
<sst xmlns="http://schemas.openxmlformats.org/spreadsheetml/2006/main" count="86" uniqueCount="86">
  <si>
    <t>Доходы от оказания платных услуг (работ) и компенсации затрат государства</t>
  </si>
  <si>
    <t>Налоговые и неналоговые доходы</t>
  </si>
  <si>
    <t xml:space="preserve">           Источник доходов</t>
  </si>
  <si>
    <t xml:space="preserve"> 1 00 00000 00 0000 000 </t>
  </si>
  <si>
    <t xml:space="preserve"> 1 01 00000 00 0000 000  </t>
  </si>
  <si>
    <t xml:space="preserve"> 1 01 02000 01 0000 110  </t>
  </si>
  <si>
    <t xml:space="preserve"> 1 05 00000 00 0000 000 </t>
  </si>
  <si>
    <t xml:space="preserve"> 1 08 00000 00 0000 000</t>
  </si>
  <si>
    <t xml:space="preserve"> 1 12 00000 00 0000 000</t>
  </si>
  <si>
    <t xml:space="preserve"> 1 14 00000 00 0000 000</t>
  </si>
  <si>
    <t xml:space="preserve"> 1 14 02000 00 0000 000</t>
  </si>
  <si>
    <t xml:space="preserve"> 1 16 00000 00 0000 000</t>
  </si>
  <si>
    <t xml:space="preserve"> 2 00 00000 00 0000 000</t>
  </si>
  <si>
    <t xml:space="preserve"> 2 02 00000 00 0000 000</t>
  </si>
  <si>
    <t xml:space="preserve"> Прочие неналоговые доходы</t>
  </si>
  <si>
    <t xml:space="preserve"> 1 17 00000 00 0000 000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</si>
  <si>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</si>
  <si>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</si>
  <si>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</si>
  <si>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</si>
  <si>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</si>
  <si>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</si>
  <si>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</si>
  <si>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</si>
  <si>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 xml:space="preserve"> 1 05 03000 01 0000 110</t>
  </si>
  <si>
    <t xml:space="preserve"> 1 05 02000 02 0000 110</t>
  </si>
  <si>
    <t>Иные межбюджетные трансферты</t>
  </si>
  <si>
    <t>Платежи при пользовании природными ресурсами</t>
  </si>
  <si>
    <t xml:space="preserve">Доходы бюджета муниципального образования Сланцевский муниципальный район  </t>
  </si>
  <si>
    <t>Код бюджетной классификации</t>
  </si>
  <si>
    <t>Сумма (тыс.руб.)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</si>
  <si>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</si>
  <si>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</si>
  <si>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</si>
  <si>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налог на вмененный доход для отдельных видов деятельности</t>
  </si>
  <si>
    <t xml:space="preserve"> Единый сельскохозяйственный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</si>
  <si>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</si>
  <si>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</si>
  <si>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Штрафы, санкции, возмещение ущерба</t>
  </si>
  <si>
    <t xml:space="preserve"> Безвозмездные поступления</t>
  </si>
  <si>
    <t xml:space="preserve"> 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</si>
  <si>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</si>
  <si>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1 11 05010 00 0000 120</t>
  </si>
  <si>
    <t xml:space="preserve"> Безвозмездные поступления от других бюджетов бюджетной системы Российской Федерации</t>
  </si>
  <si>
    <t xml:space="preserve"> 1 05 04000 02 0000 110</t>
  </si>
  <si>
    <t xml:space="preserve"> Налог, взимаемый в связи с применением патентной системы налогообложения</t>
  </si>
  <si>
    <t xml:space="preserve"> 1 13 01000 00 0000 130</t>
  </si>
  <si>
    <t xml:space="preserve">1 11 07000 00 0000 120
</t>
  </si>
  <si>
    <t xml:space="preserve">Платежи от государственных и муниципальных унитарных предприятий
</t>
  </si>
  <si>
    <t xml:space="preserve">1 11 07010 00 0000 120
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</si>
  <si>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</si>
  <si>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Доходы от оказания платных услуг (работ)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</si>
  <si>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</si>
  <si>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</si>
  <si>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1 13 02000 00 0000 130</t>
  </si>
  <si>
    <t xml:space="preserve">Доходы от компенсации затрат государства
</t>
  </si>
  <si>
    <t xml:space="preserve"> 1 12 01000 01 0000 120</t>
  </si>
  <si>
    <t>Плата за негативное воздействие на окружающую среду</t>
  </si>
  <si>
    <t xml:space="preserve"> 1 05 01000 00 0000 110</t>
  </si>
  <si>
    <t xml:space="preserve"> Налог, взимаемый в связи с применением упрощенной системы налогообложения </t>
  </si>
  <si>
    <t xml:space="preserve"> 1 14 06000 00 0000 430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</si>
  <si>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</si>
  <si>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</si>
  <si>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                                                                         Приложение  2.1</t>
  </si>
  <si>
    <t xml:space="preserve">1 11 09000 00 0000 120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</si>
  <si>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</si>
  <si>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1 11 09040 00 0000 120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</si>
  <si>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</si>
  <si>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Дотации бюджетам бюджетной системы Российской Федерации
</t>
  </si>
  <si>
    <t xml:space="preserve">Субсидии бюджетам бюджетной системы Российской Федерации (межбюджетные субсидии)
</t>
  </si>
  <si>
    <t xml:space="preserve">Субвенции бюджетам бюджетной системы Российской Федерации
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</si>
  <si>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</si>
  <si>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</si>
  <si>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</si>
  <si>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</si>
  <si>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</si>
  <si>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</si>
  <si>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</si>
  <si>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</si>
  <si>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</si>
  <si>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</si>
  <si>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             Ленинградской области на 2021-2022 годы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</si>
  <si>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</si>
  <si>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</si>
  <si>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Всего доходов</t>
  </si>
  <si>
    <t xml:space="preserve">от 18.12.2019 № 38-рсд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</si>
</sst>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000"/>
    <numFmt numFmtId="181" formatCode="0.00000"/>
    <numFmt numFmtId="182" formatCode="0.0000"/>
    <numFmt numFmtId="183" formatCode="0.000"/>
    <numFmt numFmtId="184" formatCode="?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7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79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justify" wrapText="1"/>
    </xf>
    <xf numFmtId="0" fontId="9" fillId="0" borderId="11" xfId="0" applyFont="1" applyBorder="1" applyAlignment="1">
      <alignment wrapText="1"/>
    </xf>
    <xf numFmtId="0" fontId="11" fillId="0" borderId="0" xfId="0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10" fillId="0" borderId="11" xfId="0" applyFont="1" applyBorder="1" applyAlignment="1">
      <alignment vertical="justify" wrapText="1"/>
    </xf>
    <xf numFmtId="0" fontId="4" fillId="0" borderId="11" xfId="0" applyFont="1" applyBorder="1" applyAlignment="1">
      <alignment vertical="justify" wrapText="1"/>
    </xf>
    <xf numFmtId="0" fontId="4" fillId="0" borderId="0" xfId="0" applyFont="1" applyBorder="1" applyAlignment="1">
      <alignment vertical="justify" wrapText="1"/>
    </xf>
    <xf numFmtId="183" fontId="4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4" xfId="0" applyFont="1" applyBorder="1" applyAlignment="1">
      <alignment horizontal="left" vertical="justify" wrapText="1"/>
    </xf>
    <xf numFmtId="0" fontId="6" fillId="0" borderId="14" xfId="0" applyFont="1" applyBorder="1" applyAlignment="1">
      <alignment horizontal="left"/>
    </xf>
    <xf numFmtId="0" fontId="6" fillId="33" borderId="12" xfId="0" applyFont="1" applyFill="1" applyBorder="1" applyAlignment="1">
      <alignment/>
    </xf>
    <xf numFmtId="0" fontId="6" fillId="0" borderId="0" xfId="0" applyFont="1" applyAlignment="1">
      <alignment horizontal="right"/>
    </xf>
    <xf numFmtId="179" fontId="6" fillId="0" borderId="0" xfId="60" applyNumberFormat="1" applyFont="1" applyFill="1" applyBorder="1" applyAlignment="1">
      <alignment horizontal="right"/>
    </xf>
    <xf numFmtId="0" fontId="4" fillId="33" borderId="11" xfId="0" applyNumberFormat="1" applyFont="1" applyFill="1" applyBorder="1" applyAlignment="1">
      <alignment vertical="justify" wrapText="1"/>
    </xf>
    <xf numFmtId="0" fontId="6" fillId="0" borderId="14" xfId="0" applyFont="1" applyBorder="1" applyAlignment="1">
      <alignment horizontal="left" wrapText="1"/>
    </xf>
    <xf numFmtId="0" fontId="4" fillId="0" borderId="15" xfId="0" applyFont="1" applyBorder="1" applyAlignment="1">
      <alignment vertical="justify" wrapText="1"/>
    </xf>
    <xf numFmtId="0" fontId="4" fillId="0" borderId="16" xfId="0" applyFont="1" applyBorder="1" applyAlignment="1">
      <alignment vertical="justify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3" fillId="0" borderId="14" xfId="0" applyFont="1" applyBorder="1" applyAlignment="1">
      <alignment horizontal="left" wrapText="1"/>
    </xf>
    <xf numFmtId="0" fontId="13" fillId="0" borderId="12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4" xfId="0" applyFont="1" applyBorder="1" applyAlignment="1">
      <alignment vertical="justify" wrapText="1"/>
    </xf>
    <xf numFmtId="0" fontId="13" fillId="0" borderId="12" xfId="0" applyFont="1" applyBorder="1" applyAlignment="1">
      <alignment horizontal="left"/>
    </xf>
    <xf numFmtId="0" fontId="13" fillId="0" borderId="19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justify" wrapText="1"/>
    </xf>
    <xf numFmtId="179" fontId="8" fillId="0" borderId="20" xfId="0" applyNumberFormat="1" applyFont="1" applyBorder="1" applyAlignment="1">
      <alignment/>
    </xf>
    <xf numFmtId="179" fontId="8" fillId="0" borderId="21" xfId="0" applyNumberFormat="1" applyFont="1" applyBorder="1" applyAlignment="1">
      <alignment/>
    </xf>
    <xf numFmtId="179" fontId="4" fillId="0" borderId="20" xfId="0" applyNumberFormat="1" applyFont="1" applyBorder="1" applyAlignment="1">
      <alignment/>
    </xf>
    <xf numFmtId="179" fontId="4" fillId="0" borderId="21" xfId="0" applyNumberFormat="1" applyFont="1" applyBorder="1" applyAlignment="1">
      <alignment/>
    </xf>
    <xf numFmtId="179" fontId="4" fillId="33" borderId="20" xfId="0" applyNumberFormat="1" applyFont="1" applyFill="1" applyBorder="1" applyAlignment="1">
      <alignment/>
    </xf>
    <xf numFmtId="179" fontId="4" fillId="33" borderId="21" xfId="0" applyNumberFormat="1" applyFont="1" applyFill="1" applyBorder="1" applyAlignment="1">
      <alignment/>
    </xf>
    <xf numFmtId="179" fontId="9" fillId="0" borderId="22" xfId="0" applyNumberFormat="1" applyFont="1" applyBorder="1" applyAlignment="1">
      <alignment horizontal="right" wrapText="1"/>
    </xf>
    <xf numFmtId="179" fontId="9" fillId="0" borderId="23" xfId="0" applyNumberFormat="1" applyFont="1" applyBorder="1" applyAlignment="1">
      <alignment horizontal="right" wrapText="1"/>
    </xf>
    <xf numFmtId="179" fontId="9" fillId="0" borderId="20" xfId="0" applyNumberFormat="1" applyFont="1" applyBorder="1" applyAlignment="1">
      <alignment/>
    </xf>
    <xf numFmtId="179" fontId="9" fillId="0" borderId="21" xfId="0" applyNumberFormat="1" applyFont="1" applyBorder="1" applyAlignment="1">
      <alignment/>
    </xf>
    <xf numFmtId="179" fontId="4" fillId="0" borderId="20" xfId="0" applyNumberFormat="1" applyFont="1" applyFill="1" applyBorder="1" applyAlignment="1">
      <alignment/>
    </xf>
    <xf numFmtId="179" fontId="4" fillId="0" borderId="21" xfId="0" applyNumberFormat="1" applyFont="1" applyFill="1" applyBorder="1" applyAlignment="1">
      <alignment/>
    </xf>
    <xf numFmtId="179" fontId="4" fillId="0" borderId="24" xfId="0" applyNumberFormat="1" applyFont="1" applyFill="1" applyBorder="1" applyAlignment="1">
      <alignment/>
    </xf>
    <xf numFmtId="179" fontId="4" fillId="0" borderId="25" xfId="0" applyNumberFormat="1" applyFont="1" applyFill="1" applyBorder="1" applyAlignment="1">
      <alignment/>
    </xf>
    <xf numFmtId="179" fontId="5" fillId="0" borderId="26" xfId="0" applyNumberFormat="1" applyFont="1" applyFill="1" applyBorder="1" applyAlignment="1">
      <alignment/>
    </xf>
    <xf numFmtId="179" fontId="5" fillId="0" borderId="27" xfId="0" applyNumberFormat="1" applyFont="1" applyFill="1" applyBorder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5" fillId="0" borderId="28" xfId="0" applyFont="1" applyBorder="1" applyAlignment="1">
      <alignment horizontal="left" vertical="justify"/>
    </xf>
    <xf numFmtId="0" fontId="11" fillId="0" borderId="29" xfId="0" applyFont="1" applyBorder="1" applyAlignment="1">
      <alignment horizontal="left" vertical="justify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73" fontId="7" fillId="0" borderId="33" xfId="0" applyNumberFormat="1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0"/>
  <sheetViews>
    <sheetView tabSelected="1" zoomScalePageLayoutView="0" workbookViewId="0" topLeftCell="A1">
      <selection activeCell="C30" sqref="C30"/>
    </sheetView>
  </sheetViews>
  <sheetFormatPr defaultColWidth="8.875" defaultRowHeight="12.75"/>
  <cols>
    <col min="1" max="1" width="21.625" style="1" customWidth="1"/>
    <col min="2" max="2" width="69.75390625" style="1" customWidth="1"/>
    <col min="3" max="4" width="12.875" style="3" customWidth="1"/>
    <col min="5" max="16384" width="8.875" style="1" customWidth="1"/>
  </cols>
  <sheetData>
    <row r="2" spans="3:4" ht="15">
      <c r="C2" s="26"/>
      <c r="D2" s="26" t="s">
        <v>63</v>
      </c>
    </row>
    <row r="3" spans="3:4" ht="15">
      <c r="C3" s="26"/>
      <c r="D3" s="26" t="s">
        <v>16</v>
      </c>
    </row>
    <row r="4" spans="3:4" ht="15">
      <c r="C4" s="26"/>
      <c r="D4" s="26" t="s">
        <v>17</v>
      </c>
    </row>
    <row r="5" spans="3:4" ht="15">
      <c r="C5" s="26"/>
      <c r="D5" s="26" t="s">
        <v>18</v>
      </c>
    </row>
    <row r="6" spans="3:4" ht="15.75" customHeight="1">
      <c r="C6" s="26"/>
      <c r="D6" s="26" t="s">
        <v>19</v>
      </c>
    </row>
    <row r="7" spans="2:4" ht="16.5" customHeight="1">
      <c r="B7" s="2"/>
      <c r="C7" s="27"/>
      <c r="D7" s="27" t="s">
        <v>85</v>
      </c>
    </row>
    <row r="8" spans="2:4" ht="18" customHeight="1">
      <c r="B8" s="60"/>
      <c r="C8" s="60"/>
      <c r="D8" s="60"/>
    </row>
    <row r="9" spans="2:4" ht="18" customHeight="1">
      <c r="B9" s="59"/>
      <c r="C9" s="59"/>
      <c r="D9" s="59"/>
    </row>
    <row r="11" spans="1:4" ht="18.75">
      <c r="A11" s="63" t="s">
        <v>28</v>
      </c>
      <c r="B11" s="63"/>
      <c r="C11" s="63"/>
      <c r="D11" s="64"/>
    </row>
    <row r="12" spans="1:4" ht="18.75">
      <c r="A12" s="63" t="s">
        <v>81</v>
      </c>
      <c r="B12" s="63"/>
      <c r="C12" s="63"/>
      <c r="D12" s="63"/>
    </row>
    <row r="13" ht="15.75" thickBot="1">
      <c r="B13" s="4"/>
    </row>
    <row r="14" spans="1:4" ht="12.75" customHeight="1">
      <c r="A14" s="65" t="s">
        <v>29</v>
      </c>
      <c r="B14" s="67" t="s">
        <v>2</v>
      </c>
      <c r="C14" s="69" t="s">
        <v>30</v>
      </c>
      <c r="D14" s="70"/>
    </row>
    <row r="15" spans="1:4" ht="21" customHeight="1" thickBot="1">
      <c r="A15" s="66"/>
      <c r="B15" s="68"/>
      <c r="C15" s="33">
        <v>2021</v>
      </c>
      <c r="D15" s="32">
        <v>2022</v>
      </c>
    </row>
    <row r="16" spans="1:4" ht="27">
      <c r="A16" s="34" t="s">
        <v>3</v>
      </c>
      <c r="B16" s="5" t="s">
        <v>1</v>
      </c>
      <c r="C16" s="49">
        <f>C17+C21+C26+C27+C36+C41+C45+C38+C46+C19</f>
        <v>480995.10000000003</v>
      </c>
      <c r="D16" s="50">
        <f>D17+D21+D26+D27+D36+D41+D45+D38+D46+D19</f>
        <v>493352.10000000003</v>
      </c>
    </row>
    <row r="17" spans="1:4" ht="13.5">
      <c r="A17" s="35" t="s">
        <v>4</v>
      </c>
      <c r="B17" s="6" t="s">
        <v>31</v>
      </c>
      <c r="C17" s="43">
        <f>SUM(C18:C18)</f>
        <v>285365.9</v>
      </c>
      <c r="D17" s="44">
        <f>SUM(D18:D18)</f>
        <v>293143.8</v>
      </c>
    </row>
    <row r="18" spans="1:4" ht="15">
      <c r="A18" s="22" t="s">
        <v>5</v>
      </c>
      <c r="B18" s="7" t="s">
        <v>32</v>
      </c>
      <c r="C18" s="45">
        <v>285365.9</v>
      </c>
      <c r="D18" s="46">
        <v>293143.8</v>
      </c>
    </row>
    <row r="19" spans="1:4" ht="25.5">
      <c r="A19" s="39" t="s">
        <v>71</v>
      </c>
      <c r="B19" s="6" t="s">
        <v>72</v>
      </c>
      <c r="C19" s="43">
        <f>SUM(C20)</f>
        <v>614.7</v>
      </c>
      <c r="D19" s="44">
        <f>SUM(D20)</f>
        <v>614.7</v>
      </c>
    </row>
    <row r="20" spans="1:4" ht="26.25">
      <c r="A20" s="40" t="s">
        <v>73</v>
      </c>
      <c r="B20" s="7" t="s">
        <v>74</v>
      </c>
      <c r="C20" s="45">
        <v>614.7</v>
      </c>
      <c r="D20" s="46">
        <v>614.7</v>
      </c>
    </row>
    <row r="21" spans="1:4" ht="13.5">
      <c r="A21" s="35" t="s">
        <v>6</v>
      </c>
      <c r="B21" s="6" t="s">
        <v>33</v>
      </c>
      <c r="C21" s="43">
        <f>SUM(C22:C25)</f>
        <v>95647</v>
      </c>
      <c r="D21" s="44">
        <f>SUM(D22:D25)</f>
        <v>96777</v>
      </c>
    </row>
    <row r="22" spans="1:4" ht="15">
      <c r="A22" s="22" t="s">
        <v>58</v>
      </c>
      <c r="B22" s="7" t="s">
        <v>59</v>
      </c>
      <c r="C22" s="45">
        <v>90504</v>
      </c>
      <c r="D22" s="46">
        <v>94972</v>
      </c>
    </row>
    <row r="23" spans="1:4" ht="15">
      <c r="A23" s="22" t="s">
        <v>25</v>
      </c>
      <c r="B23" s="7" t="s">
        <v>34</v>
      </c>
      <c r="C23" s="45">
        <v>3368</v>
      </c>
      <c r="D23" s="46">
        <v>0</v>
      </c>
    </row>
    <row r="24" spans="1:4" ht="15">
      <c r="A24" s="22" t="s">
        <v>24</v>
      </c>
      <c r="B24" s="7" t="s">
        <v>35</v>
      </c>
      <c r="C24" s="45">
        <v>112</v>
      </c>
      <c r="D24" s="46">
        <v>112</v>
      </c>
    </row>
    <row r="25" spans="1:4" ht="15">
      <c r="A25" s="22" t="s">
        <v>44</v>
      </c>
      <c r="B25" s="7" t="s">
        <v>45</v>
      </c>
      <c r="C25" s="45">
        <v>1663</v>
      </c>
      <c r="D25" s="46">
        <v>1693</v>
      </c>
    </row>
    <row r="26" spans="1:4" ht="13.5">
      <c r="A26" s="35" t="s">
        <v>7</v>
      </c>
      <c r="B26" s="6" t="s">
        <v>40</v>
      </c>
      <c r="C26" s="43">
        <v>6335</v>
      </c>
      <c r="D26" s="44">
        <v>6435</v>
      </c>
    </row>
    <row r="27" spans="1:4" ht="25.5">
      <c r="A27" s="35" t="s">
        <v>20</v>
      </c>
      <c r="B27" s="6" t="s">
        <v>36</v>
      </c>
      <c r="C27" s="43">
        <f>C28+C32+C34</f>
        <v>47219.9</v>
      </c>
      <c r="D27" s="44">
        <f>D28+D32+D34</f>
        <v>49573.2</v>
      </c>
    </row>
    <row r="28" spans="1:4" ht="48">
      <c r="A28" s="36" t="s">
        <v>21</v>
      </c>
      <c r="B28" s="10" t="s">
        <v>22</v>
      </c>
      <c r="C28" s="43">
        <f>C29+C31+C30</f>
        <v>47064.9</v>
      </c>
      <c r="D28" s="44">
        <f>D29+D31+D30</f>
        <v>49418.2</v>
      </c>
    </row>
    <row r="29" spans="1:4" ht="39">
      <c r="A29" s="24" t="s">
        <v>42</v>
      </c>
      <c r="B29" s="7" t="s">
        <v>41</v>
      </c>
      <c r="C29" s="45">
        <v>36836.4</v>
      </c>
      <c r="D29" s="46">
        <v>38678.2</v>
      </c>
    </row>
    <row r="30" spans="1:4" ht="51.75">
      <c r="A30" s="41" t="s">
        <v>75</v>
      </c>
      <c r="B30" s="42" t="s">
        <v>76</v>
      </c>
      <c r="C30" s="45">
        <v>188.5</v>
      </c>
      <c r="D30" s="46">
        <v>198</v>
      </c>
    </row>
    <row r="31" spans="1:4" ht="31.5" customHeight="1">
      <c r="A31" s="25" t="s">
        <v>61</v>
      </c>
      <c r="B31" s="28" t="s">
        <v>62</v>
      </c>
      <c r="C31" s="47">
        <v>10040</v>
      </c>
      <c r="D31" s="48">
        <v>10542</v>
      </c>
    </row>
    <row r="32" spans="1:4" s="9" customFormat="1" ht="20.25" customHeight="1">
      <c r="A32" s="37" t="s">
        <v>47</v>
      </c>
      <c r="B32" s="16" t="s">
        <v>48</v>
      </c>
      <c r="C32" s="43">
        <f>C33</f>
        <v>5</v>
      </c>
      <c r="D32" s="44">
        <f>D33</f>
        <v>5</v>
      </c>
    </row>
    <row r="33" spans="1:4" ht="30.75" customHeight="1">
      <c r="A33" s="23" t="s">
        <v>49</v>
      </c>
      <c r="B33" s="17" t="s">
        <v>50</v>
      </c>
      <c r="C33" s="45">
        <v>5</v>
      </c>
      <c r="D33" s="46">
        <v>5</v>
      </c>
    </row>
    <row r="34" spans="1:4" ht="48.75" customHeight="1">
      <c r="A34" s="34" t="s">
        <v>64</v>
      </c>
      <c r="B34" s="16" t="s">
        <v>65</v>
      </c>
      <c r="C34" s="43">
        <f>C35</f>
        <v>150</v>
      </c>
      <c r="D34" s="44">
        <f>D35</f>
        <v>150</v>
      </c>
    </row>
    <row r="35" spans="1:4" ht="50.25" customHeight="1">
      <c r="A35" s="29" t="s">
        <v>66</v>
      </c>
      <c r="B35" s="17" t="s">
        <v>67</v>
      </c>
      <c r="C35" s="45">
        <v>150</v>
      </c>
      <c r="D35" s="46">
        <v>150</v>
      </c>
    </row>
    <row r="36" spans="1:4" s="9" customFormat="1" ht="13.5">
      <c r="A36" s="35" t="s">
        <v>8</v>
      </c>
      <c r="B36" s="6" t="s">
        <v>27</v>
      </c>
      <c r="C36" s="43">
        <f>C37</f>
        <v>6945.9</v>
      </c>
      <c r="D36" s="44">
        <f>D37</f>
        <v>7018.5</v>
      </c>
    </row>
    <row r="37" spans="1:4" s="9" customFormat="1" ht="15">
      <c r="A37" s="20" t="s">
        <v>56</v>
      </c>
      <c r="B37" s="7" t="s">
        <v>57</v>
      </c>
      <c r="C37" s="45">
        <v>6945.9</v>
      </c>
      <c r="D37" s="46">
        <v>7018.5</v>
      </c>
    </row>
    <row r="38" spans="1:4" s="9" customFormat="1" ht="13.5">
      <c r="A38" s="38" t="s">
        <v>23</v>
      </c>
      <c r="B38" s="6" t="s">
        <v>0</v>
      </c>
      <c r="C38" s="43">
        <f>C40+C39</f>
        <v>33530.3</v>
      </c>
      <c r="D38" s="44">
        <f>D40+D39</f>
        <v>35003.9</v>
      </c>
    </row>
    <row r="39" spans="1:4" ht="18" customHeight="1">
      <c r="A39" s="22" t="s">
        <v>46</v>
      </c>
      <c r="B39" s="17" t="s">
        <v>51</v>
      </c>
      <c r="C39" s="45">
        <f>5988.4+27501.9-124.2</f>
        <v>33366.100000000006</v>
      </c>
      <c r="D39" s="46">
        <f>6251.9+28712-129.7</f>
        <v>34834.200000000004</v>
      </c>
    </row>
    <row r="40" spans="1:4" ht="15.75" customHeight="1">
      <c r="A40" s="22" t="s">
        <v>54</v>
      </c>
      <c r="B40" s="11" t="s">
        <v>55</v>
      </c>
      <c r="C40" s="45">
        <f>27541.9-27501.9+124.2</f>
        <v>164.2</v>
      </c>
      <c r="D40" s="46">
        <f>28752-28712+129.7</f>
        <v>169.7</v>
      </c>
    </row>
    <row r="41" spans="1:4" ht="13.5">
      <c r="A41" s="35" t="s">
        <v>9</v>
      </c>
      <c r="B41" s="6" t="s">
        <v>37</v>
      </c>
      <c r="C41" s="43">
        <f>C43+C42+C44</f>
        <v>4426.3</v>
      </c>
      <c r="D41" s="44">
        <f>D43+D42+D44</f>
        <v>3869.5</v>
      </c>
    </row>
    <row r="42" spans="1:4" ht="51.75" customHeight="1">
      <c r="A42" s="20" t="s">
        <v>10</v>
      </c>
      <c r="B42" s="18" t="s">
        <v>52</v>
      </c>
      <c r="C42" s="45">
        <v>556.8</v>
      </c>
      <c r="D42" s="46">
        <v>0</v>
      </c>
    </row>
    <row r="43" spans="1:4" ht="26.25">
      <c r="A43" s="20" t="s">
        <v>60</v>
      </c>
      <c r="B43" s="7" t="s">
        <v>53</v>
      </c>
      <c r="C43" s="45">
        <v>2019.5</v>
      </c>
      <c r="D43" s="46">
        <v>2019.5</v>
      </c>
    </row>
    <row r="44" spans="1:4" ht="51.75">
      <c r="A44" s="20" t="s">
        <v>82</v>
      </c>
      <c r="B44" s="7" t="s">
        <v>83</v>
      </c>
      <c r="C44" s="45">
        <v>1850</v>
      </c>
      <c r="D44" s="46">
        <v>1850</v>
      </c>
    </row>
    <row r="45" spans="1:4" ht="13.5">
      <c r="A45" s="35" t="s">
        <v>11</v>
      </c>
      <c r="B45" s="6" t="s">
        <v>38</v>
      </c>
      <c r="C45" s="43">
        <v>113.5</v>
      </c>
      <c r="D45" s="44">
        <v>115.4</v>
      </c>
    </row>
    <row r="46" spans="1:4" ht="13.5">
      <c r="A46" s="35" t="s">
        <v>15</v>
      </c>
      <c r="B46" s="6" t="s">
        <v>14</v>
      </c>
      <c r="C46" s="43">
        <v>796.6</v>
      </c>
      <c r="D46" s="44">
        <v>801.1</v>
      </c>
    </row>
    <row r="47" spans="1:4" ht="14.25">
      <c r="A47" s="35" t="s">
        <v>12</v>
      </c>
      <c r="B47" s="12" t="s">
        <v>39</v>
      </c>
      <c r="C47" s="51">
        <f>C48</f>
        <v>755569.2999999999</v>
      </c>
      <c r="D47" s="52">
        <f>D48</f>
        <v>778224</v>
      </c>
    </row>
    <row r="48" spans="1:4" ht="25.5">
      <c r="A48" s="35" t="s">
        <v>13</v>
      </c>
      <c r="B48" s="6" t="s">
        <v>43</v>
      </c>
      <c r="C48" s="43">
        <f>SUM(C49:C52)</f>
        <v>755569.2999999999</v>
      </c>
      <c r="D48" s="44">
        <f>SUM(D49:D52)</f>
        <v>778224</v>
      </c>
    </row>
    <row r="49" spans="1:4" ht="17.25" customHeight="1">
      <c r="A49" s="20" t="s">
        <v>77</v>
      </c>
      <c r="B49" s="30" t="s">
        <v>68</v>
      </c>
      <c r="C49" s="45">
        <v>45784.6</v>
      </c>
      <c r="D49" s="46">
        <v>48362.8</v>
      </c>
    </row>
    <row r="50" spans="1:4" ht="25.5" customHeight="1" hidden="1">
      <c r="A50" s="20" t="s">
        <v>78</v>
      </c>
      <c r="B50" s="30" t="s">
        <v>69</v>
      </c>
      <c r="C50" s="45">
        <v>0</v>
      </c>
      <c r="D50" s="46">
        <v>0</v>
      </c>
    </row>
    <row r="51" spans="1:4" s="13" customFormat="1" ht="17.25" customHeight="1">
      <c r="A51" s="20" t="s">
        <v>79</v>
      </c>
      <c r="B51" s="30" t="s">
        <v>70</v>
      </c>
      <c r="C51" s="53">
        <v>674320.2</v>
      </c>
      <c r="D51" s="54">
        <v>694396.7</v>
      </c>
    </row>
    <row r="52" spans="1:4" ht="16.5" customHeight="1" thickBot="1">
      <c r="A52" s="21" t="s">
        <v>80</v>
      </c>
      <c r="B52" s="31" t="s">
        <v>26</v>
      </c>
      <c r="C52" s="55">
        <f>54406.5-18942</f>
        <v>35464.5</v>
      </c>
      <c r="D52" s="56">
        <f>54406.5-18942</f>
        <v>35464.5</v>
      </c>
    </row>
    <row r="53" spans="1:4" ht="16.5" thickBot="1">
      <c r="A53" s="61" t="s">
        <v>84</v>
      </c>
      <c r="B53" s="62"/>
      <c r="C53" s="57">
        <f>C47+C16</f>
        <v>1236564.4</v>
      </c>
      <c r="D53" s="58">
        <f>D47+D16</f>
        <v>1271576.1</v>
      </c>
    </row>
    <row r="54" spans="3:4" ht="12.75">
      <c r="C54" s="14"/>
      <c r="D54" s="14"/>
    </row>
    <row r="55" spans="3:4" ht="12.75">
      <c r="C55" s="19"/>
      <c r="D55" s="19"/>
    </row>
    <row r="56" spans="3:4" ht="12.75">
      <c r="C56" s="8"/>
      <c r="D56" s="8"/>
    </row>
    <row r="60" spans="3:4" ht="12.75">
      <c r="C60" s="15"/>
      <c r="D60" s="15"/>
    </row>
  </sheetData>
  <sheetProtection/>
  <mergeCells count="7">
    <mergeCell ref="B8:D8"/>
    <mergeCell ref="A53:B53"/>
    <mergeCell ref="A11:D11"/>
    <mergeCell ref="A12:D12"/>
    <mergeCell ref="A14:A15"/>
    <mergeCell ref="B14:B15"/>
    <mergeCell ref="C14:D14"/>
  </mergeCells>
  <printOptions/>
  <pageMargins left="0.9055118110236221" right="0.11811023622047245" top="0.15748031496062992" bottom="0" header="0.31496062992125984" footer="0.31496062992125984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2019-10-30T14:07:24Z</cp:lastPrinted>
  <dcterms:created xsi:type="dcterms:W3CDTF">2005-12-26T07:27:52Z</dcterms:created>
  <dcterms:modified xsi:type="dcterms:W3CDTF">2019-12-28T08:26:34Z</dcterms:modified>
  <cp:category/>
  <cp:version/>
  <cp:contentType/>
  <cp:contentStatus/>
</cp:coreProperties>
</file>