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84" windowHeight="9816" activeTab="0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_xlnm._FilterDatabase" localSheetId="1" hidden="1">'КОСГУ прил.3'!$A$6:$G$25</definedName>
    <definedName name="_xlnm._FilterDatabase" localSheetId="3" hidden="1">'МП прил.5'!$A$7:$F$15</definedName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<sst xmlns="http://schemas.openxmlformats.org/spreadsheetml/2006/main" count="253" uniqueCount="207">
  <si>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</si>
  <si>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</si>
  <si>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</si>
  <si>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</si>
  <si>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</si>
  <si>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</si>
  <si>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</si>
  <si>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</si>
  <si>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</si>
  <si>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</si>
  <si>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</si>
  <si>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</si>
  <si>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</si>
  <si>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</si>
  <si>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</si>
  <si>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</si>
  <si>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</si>
  <si>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</si>
  <si>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</si>
  <si>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</si>
  <si>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</si>
  <si>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</si>
  <si>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</si>
  <si>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</si>
  <si>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</si>
  <si>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</si>
  <si>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</si>
  <si>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</si>
  <si>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</si>
  <si>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</si>
  <si>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</si>
  <si>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</si>
  <si>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</si>
  <si>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</si>
  <si>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</si>
  <si>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</si>
  <si>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</si>
  <si>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</si>
  <si>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</si>
  <si>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</si>
  <si>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</si>
  <si>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</si>
  <si>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</si>
  <si>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</si>
  <si>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</si>
  <si>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</si>
  <si>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</si>
  <si>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</si>
  <si>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</si>
  <si>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</si>
  <si>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</si>
  <si>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</si>
  <si>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</si>
  <si>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</si>
  <si>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</si>
  <si>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</si>
  <si>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</si>
  <si>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</si>
  <si>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</si>
  <si>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</si>
  <si>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</si>
  <si>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</si>
  <si>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</si>
  <si>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</si>
  <si>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</si>
  <si>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</si>
  <si>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</si>
  <si>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</si>
  <si>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</si>
  <si>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Структура расходов, %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</si>
  <si>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</si>
  <si>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</si>
  <si>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</si>
  <si>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</si>
  <si>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</si>
  <si>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</si>
  <si>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</si>
  <si>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</si>
  <si>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</si>
  <si>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</si>
  <si>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</si>
  <si>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</si>
  <si>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</si>
  <si>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</si>
  <si>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</si>
  <si>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</si>
  <si>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</si>
  <si>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</si>
  <si>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</si>
  <si>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</si>
  <si>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</si>
  <si>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</si>
  <si>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</si>
  <si>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</si>
  <si>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</si>
  <si>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</si>
  <si>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</si>
  <si>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</si>
  <si>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</si>
  <si>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</si>
  <si>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</si>
  <si>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</si>
  <si>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</si>
  <si>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</si>
  <si>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</si>
  <si>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</si>
  <si>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</si>
  <si>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</si>
  <si>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</si>
  <si>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</si>
  <si>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</si>
  <si>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</si>
  <si>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</si>
  <si>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</si>
  <si>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</si>
  <si>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</si>
  <si>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</si>
  <si>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</si>
  <si>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</si>
  <si>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</si>
  <si>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</si>
  <si>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</si>
  <si>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</si>
  <si>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</si>
  <si>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</si>
  <si>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</si>
  <si>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</si>
  <si>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</si>
  <si>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</si>
  <si>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</si>
  <si>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</si>
  <si>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</si>
  <si>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</si>
  <si>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</si>
  <si>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</si>
  <si>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</si>
  <si>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</si>
  <si>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</si>
  <si>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</si>
  <si>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</si>
  <si>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</si>
  <si>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</si>
  <si>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</si>
  <si>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</si>
  <si>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</si>
  <si>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</si>
  <si>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</si>
  <si>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</si>
  <si>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</si>
  <si>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</si>
  <si>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</si>
  <si>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</si>
  <si>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</si>
  <si>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</si>
  <si>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</si>
  <si>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</si>
  <si>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</si>
  <si>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</si>
  <si>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</si>
  <si>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0407</t>
  </si>
  <si>
    <t>Лесное хозяйство</t>
  </si>
  <si>
    <t>0410</t>
  </si>
  <si>
    <t>Связь и информатика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</si>
  <si>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</si>
  <si>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</si>
  <si>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</si>
  <si>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</si>
  <si>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</si>
  <si>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</si>
  <si>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</si>
  <si>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</si>
  <si>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</si>
  <si>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</si>
  <si>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</si>
  <si>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</si>
  <si>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</si>
  <si>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</si>
  <si>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</si>
  <si>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</si>
  <si>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"Загривский детсад N21"</t>
  </si>
  <si>
    <t>МДОУ "Сланцевский детсад N15"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</si>
  <si>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</si>
  <si>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</si>
  <si>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</si>
  <si>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</si>
  <si>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Ассигнования 2017  год</t>
  </si>
  <si>
    <t>на 01.01.2017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</si>
  <si>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2017-2019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</si>
  <si>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 на 2017-2019 годы"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</si>
  <si>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 на 2017-2019 годы."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</si>
  <si>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</si>
  <si>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2017-2020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</si>
  <si>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2017-2019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</si>
  <si>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2017-2019 годы"</t>
  </si>
  <si>
    <t>0409</t>
  </si>
  <si>
    <t>Дорожное хозяйство (дорожные фонды)</t>
  </si>
  <si>
    <t>0105</t>
  </si>
  <si>
    <t>Судебная система</t>
  </si>
  <si>
    <t>Исполнено, тыс.руб.</t>
  </si>
  <si>
    <t>Ост-к ассигнований, тыс.руб.</t>
  </si>
  <si>
    <t>Уровень исполнения, %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</si>
  <si>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01.01.2018  в разрезе бюджетополучателей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</si>
  <si>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01.01.2018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</si>
  <si>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  на 01.01.2018 по отраслевой структуре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</si>
  <si>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01.01.2018</t>
  </si>
  <si>
    <t xml:space="preserve">по муниципальным  казенным учреждениям Сланцевского муниципального района                               на  01.01.2018                                                         </t>
  </si>
  <si>
    <t>на 01.01.2018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</si>
</sst>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</numFmts>
  <fonts count="8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8.5"/>
      <name val="Arial Narrow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sz val="8.5"/>
      <color rgb="FFFF0000"/>
      <name val="MS Sans Serif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4" fillId="0" borderId="0" xfId="0" applyFont="1" applyAlignment="1">
      <alignment/>
    </xf>
    <xf numFmtId="0" fontId="8" fillId="33" borderId="0" xfId="0" applyFont="1" applyFill="1" applyBorder="1" applyAlignment="1">
      <alignment horizontal="right"/>
    </xf>
    <xf numFmtId="0" fontId="75" fillId="33" borderId="0" xfId="0" applyFont="1" applyFill="1" applyAlignment="1">
      <alignment/>
    </xf>
    <xf numFmtId="0" fontId="7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 wrapText="1"/>
    </xf>
    <xf numFmtId="0" fontId="75" fillId="33" borderId="0" xfId="0" applyFont="1" applyFill="1" applyAlignment="1">
      <alignment vertical="top"/>
    </xf>
    <xf numFmtId="0" fontId="6" fillId="33" borderId="0" xfId="0" applyFont="1" applyFill="1" applyAlignment="1">
      <alignment horizont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Alignment="1">
      <alignment wrapText="1"/>
    </xf>
    <xf numFmtId="0" fontId="75" fillId="0" borderId="0" xfId="0" applyFont="1" applyFill="1" applyAlignment="1">
      <alignment/>
    </xf>
    <xf numFmtId="164" fontId="75" fillId="0" borderId="0" xfId="0" applyNumberFormat="1" applyFont="1" applyAlignment="1">
      <alignment/>
    </xf>
    <xf numFmtId="164" fontId="75" fillId="0" borderId="0" xfId="0" applyNumberFormat="1" applyFont="1" applyFill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164" fontId="7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5" fillId="33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Border="1" applyAlignment="1" applyProtection="1">
      <alignment horizontal="right" vertical="center" wrapText="1"/>
      <protection/>
    </xf>
    <xf numFmtId="164" fontId="24" fillId="33" borderId="10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Border="1" applyAlignment="1" applyProtection="1">
      <alignment horizontal="right" vertical="center" wrapText="1"/>
      <protection/>
    </xf>
    <xf numFmtId="164" fontId="25" fillId="33" borderId="10" xfId="0" applyNumberFormat="1" applyFont="1" applyFill="1" applyBorder="1" applyAlignment="1">
      <alignment horizontal="right" vertical="center" wrapText="1"/>
    </xf>
    <xf numFmtId="164" fontId="25" fillId="0" borderId="11" xfId="0" applyNumberFormat="1" applyFont="1" applyBorder="1" applyAlignment="1" applyProtection="1">
      <alignment horizontal="right" vertical="center" wrapText="1"/>
      <protection/>
    </xf>
    <xf numFmtId="164" fontId="25" fillId="0" borderId="11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/>
    </xf>
    <xf numFmtId="164" fontId="24" fillId="0" borderId="12" xfId="0" applyNumberFormat="1" applyFont="1" applyBorder="1" applyAlignment="1" applyProtection="1">
      <alignment horizontal="right" vertical="center"/>
      <protection/>
    </xf>
    <xf numFmtId="164" fontId="24" fillId="0" borderId="12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164" fontId="25" fillId="0" borderId="12" xfId="0" applyNumberFormat="1" applyFont="1" applyBorder="1" applyAlignment="1">
      <alignment horizontal="right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64" fontId="28" fillId="34" borderId="10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166" fontId="29" fillId="35" borderId="10" xfId="0" applyNumberFormat="1" applyFont="1" applyFill="1" applyBorder="1" applyAlignment="1">
      <alignment horizontal="right"/>
    </xf>
    <xf numFmtId="166" fontId="30" fillId="34" borderId="10" xfId="0" applyNumberFormat="1" applyFont="1" applyFill="1" applyBorder="1" applyAlignment="1">
      <alignment horizontal="right"/>
    </xf>
    <xf numFmtId="166" fontId="30" fillId="0" borderId="10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164" fontId="24" fillId="33" borderId="10" xfId="0" applyNumberFormat="1" applyFont="1" applyFill="1" applyBorder="1" applyAlignment="1" applyProtection="1">
      <alignment horizontal="right" vertical="center" wrapText="1"/>
      <protection/>
    </xf>
    <xf numFmtId="164" fontId="25" fillId="33" borderId="10" xfId="0" applyNumberFormat="1" applyFont="1" applyFill="1" applyBorder="1" applyAlignment="1" applyProtection="1">
      <alignment horizontal="right" vertical="center" wrapText="1"/>
      <protection/>
    </xf>
    <xf numFmtId="164" fontId="12" fillId="34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7.8515625" style="3" customWidth="1"/>
    <col min="2" max="2" width="54.421875" style="28" customWidth="1"/>
    <col min="3" max="3" width="11.7109375" style="8" customWidth="1"/>
    <col min="4" max="7" width="11.7109375" style="3" customWidth="1"/>
    <col min="8" max="16384" width="9.140625" style="4" customWidth="1"/>
  </cols>
  <sheetData>
    <row r="1" spans="1:7" ht="12.75">
      <c r="A1" s="5"/>
      <c r="B1" s="26"/>
      <c r="C1" s="6"/>
      <c r="D1" s="5"/>
      <c r="E1" s="87" t="s">
        <v>70</v>
      </c>
      <c r="F1" s="87"/>
      <c r="G1" s="87"/>
    </row>
    <row r="2" spans="1:7" ht="9.75" customHeight="1">
      <c r="A2" s="5"/>
      <c r="B2" s="26"/>
      <c r="C2" s="6"/>
      <c r="D2" s="5"/>
      <c r="E2" s="5"/>
      <c r="F2" s="5"/>
      <c r="G2" s="5"/>
    </row>
    <row r="3" spans="1:7" s="10" customFormat="1" ht="53.25" customHeight="1">
      <c r="A3" s="86" t="s">
        <v>203</v>
      </c>
      <c r="B3" s="86"/>
      <c r="C3" s="86"/>
      <c r="D3" s="86"/>
      <c r="E3" s="86"/>
      <c r="F3" s="86"/>
      <c r="G3" s="86"/>
    </row>
    <row r="4" spans="1:7" s="10" customFormat="1" ht="21.75" customHeight="1">
      <c r="A4" s="9"/>
      <c r="B4" s="27"/>
      <c r="C4" s="7"/>
      <c r="D4" s="9"/>
      <c r="E4" s="9"/>
      <c r="F4" s="9"/>
      <c r="G4" s="2" t="s">
        <v>1</v>
      </c>
    </row>
    <row r="5" spans="1:7" s="10" customFormat="1" ht="9" customHeight="1">
      <c r="A5" s="88" t="s">
        <v>2</v>
      </c>
      <c r="B5" s="88" t="s">
        <v>3</v>
      </c>
      <c r="C5" s="85" t="s">
        <v>185</v>
      </c>
      <c r="D5" s="85" t="s">
        <v>198</v>
      </c>
      <c r="E5" s="85" t="s">
        <v>199</v>
      </c>
      <c r="F5" s="85" t="s">
        <v>200</v>
      </c>
      <c r="G5" s="85" t="s">
        <v>69</v>
      </c>
    </row>
    <row r="6" spans="1:7" s="10" customFormat="1" ht="16.5" customHeight="1">
      <c r="A6" s="88"/>
      <c r="B6" s="88"/>
      <c r="C6" s="85"/>
      <c r="D6" s="85"/>
      <c r="E6" s="85"/>
      <c r="F6" s="85"/>
      <c r="G6" s="85"/>
    </row>
    <row r="7" spans="1:7" s="10" customFormat="1" ht="19.5" customHeight="1">
      <c r="A7" s="53" t="s">
        <v>4</v>
      </c>
      <c r="B7" s="54" t="s">
        <v>5</v>
      </c>
      <c r="C7" s="57">
        <v>123644.93</v>
      </c>
      <c r="D7" s="81">
        <v>120274.45</v>
      </c>
      <c r="E7" s="58">
        <f aca="true" t="shared" si="0" ref="E7:E33">C7-D7</f>
        <v>3370.479999999996</v>
      </c>
      <c r="F7" s="58">
        <f aca="true" t="shared" si="1" ref="F7:F33">D7/C7*100</f>
        <v>97.27406534178151</v>
      </c>
      <c r="G7" s="58">
        <f aca="true" t="shared" si="2" ref="G7:G33">D7/$D$50*100</f>
        <v>9.929542238373013</v>
      </c>
    </row>
    <row r="8" spans="1:7" s="10" customFormat="1" ht="27" customHeight="1">
      <c r="A8" s="55" t="s">
        <v>148</v>
      </c>
      <c r="B8" s="56" t="s">
        <v>149</v>
      </c>
      <c r="C8" s="59">
        <v>1370.2</v>
      </c>
      <c r="D8" s="82">
        <v>1370.17</v>
      </c>
      <c r="E8" s="60">
        <f t="shared" si="0"/>
        <v>0.029999999999972715</v>
      </c>
      <c r="F8" s="60">
        <f t="shared" si="1"/>
        <v>99.9978105386075</v>
      </c>
      <c r="G8" s="60">
        <f t="shared" si="2"/>
        <v>0.11311763129036592</v>
      </c>
    </row>
    <row r="9" spans="1:7" s="10" customFormat="1" ht="39" customHeight="1">
      <c r="A9" s="55" t="s">
        <v>6</v>
      </c>
      <c r="B9" s="56" t="s">
        <v>7</v>
      </c>
      <c r="C9" s="59">
        <v>2680.29</v>
      </c>
      <c r="D9" s="82">
        <v>2671.96</v>
      </c>
      <c r="E9" s="60">
        <f t="shared" si="0"/>
        <v>8.329999999999927</v>
      </c>
      <c r="F9" s="60">
        <f t="shared" si="1"/>
        <v>99.68921273444292</v>
      </c>
      <c r="G9" s="60">
        <f t="shared" si="2"/>
        <v>0.22058998963822457</v>
      </c>
    </row>
    <row r="10" spans="1:7" s="10" customFormat="1" ht="39" customHeight="1">
      <c r="A10" s="55" t="s">
        <v>8</v>
      </c>
      <c r="B10" s="56" t="s">
        <v>9</v>
      </c>
      <c r="C10" s="59">
        <v>64365.93</v>
      </c>
      <c r="D10" s="82">
        <v>63257.56</v>
      </c>
      <c r="E10" s="60">
        <f t="shared" si="0"/>
        <v>1108.3700000000026</v>
      </c>
      <c r="F10" s="60">
        <f t="shared" si="1"/>
        <v>98.27801757855437</v>
      </c>
      <c r="G10" s="60">
        <f t="shared" si="2"/>
        <v>5.222377769479845</v>
      </c>
    </row>
    <row r="11" spans="1:7" s="10" customFormat="1" ht="18.75" customHeight="1">
      <c r="A11" s="55" t="s">
        <v>196</v>
      </c>
      <c r="B11" s="56" t="s">
        <v>197</v>
      </c>
      <c r="C11" s="59">
        <v>12.7</v>
      </c>
      <c r="D11" s="82">
        <v>12.7</v>
      </c>
      <c r="E11" s="60">
        <f t="shared" si="0"/>
        <v>0</v>
      </c>
      <c r="F11" s="60">
        <f t="shared" si="1"/>
        <v>100</v>
      </c>
      <c r="G11" s="60">
        <f t="shared" si="2"/>
        <v>0.0010484785956396995</v>
      </c>
    </row>
    <row r="12" spans="1:7" s="10" customFormat="1" ht="27" customHeight="1">
      <c r="A12" s="55" t="s">
        <v>10</v>
      </c>
      <c r="B12" s="56" t="s">
        <v>11</v>
      </c>
      <c r="C12" s="59">
        <v>16693.89</v>
      </c>
      <c r="D12" s="82">
        <v>16414.78</v>
      </c>
      <c r="E12" s="60">
        <f t="shared" si="0"/>
        <v>279.1100000000006</v>
      </c>
      <c r="F12" s="60">
        <f t="shared" si="1"/>
        <v>98.32807092894465</v>
      </c>
      <c r="G12" s="60">
        <f t="shared" si="2"/>
        <v>1.3551610615854037</v>
      </c>
    </row>
    <row r="13" spans="1:7" s="10" customFormat="1" ht="18.75" customHeight="1">
      <c r="A13" s="55" t="s">
        <v>12</v>
      </c>
      <c r="B13" s="56" t="s">
        <v>13</v>
      </c>
      <c r="C13" s="59">
        <v>0</v>
      </c>
      <c r="D13" s="82">
        <v>0</v>
      </c>
      <c r="E13" s="60">
        <v>0</v>
      </c>
      <c r="F13" s="60" t="e">
        <f t="shared" si="1"/>
        <v>#DIV/0!</v>
      </c>
      <c r="G13" s="60">
        <f t="shared" si="2"/>
        <v>0</v>
      </c>
    </row>
    <row r="14" spans="1:7" s="10" customFormat="1" ht="18.75" customHeight="1">
      <c r="A14" s="55" t="s">
        <v>14</v>
      </c>
      <c r="B14" s="56" t="s">
        <v>15</v>
      </c>
      <c r="C14" s="59">
        <v>38521.93</v>
      </c>
      <c r="D14" s="82">
        <v>36547.29</v>
      </c>
      <c r="E14" s="60">
        <f t="shared" si="0"/>
        <v>1974.6399999999994</v>
      </c>
      <c r="F14" s="60">
        <f t="shared" si="1"/>
        <v>94.87398476659918</v>
      </c>
      <c r="G14" s="60">
        <f t="shared" si="2"/>
        <v>3.0172481333572314</v>
      </c>
    </row>
    <row r="15" spans="1:7" s="10" customFormat="1" ht="26.25" customHeight="1">
      <c r="A15" s="53" t="s">
        <v>16</v>
      </c>
      <c r="B15" s="54" t="s">
        <v>17</v>
      </c>
      <c r="C15" s="57">
        <v>0</v>
      </c>
      <c r="D15" s="81">
        <v>0</v>
      </c>
      <c r="E15" s="58">
        <f t="shared" si="0"/>
        <v>0</v>
      </c>
      <c r="F15" s="58" t="e">
        <f t="shared" si="1"/>
        <v>#DIV/0!</v>
      </c>
      <c r="G15" s="58">
        <f t="shared" si="2"/>
        <v>0</v>
      </c>
    </row>
    <row r="16" spans="1:7" s="10" customFormat="1" ht="27" customHeight="1">
      <c r="A16" s="55" t="s">
        <v>18</v>
      </c>
      <c r="B16" s="56" t="s">
        <v>19</v>
      </c>
      <c r="C16" s="59">
        <v>0</v>
      </c>
      <c r="D16" s="82">
        <v>0</v>
      </c>
      <c r="E16" s="60">
        <f t="shared" si="0"/>
        <v>0</v>
      </c>
      <c r="F16" s="60" t="e">
        <f t="shared" si="1"/>
        <v>#DIV/0!</v>
      </c>
      <c r="G16" s="60">
        <f t="shared" si="2"/>
        <v>0</v>
      </c>
    </row>
    <row r="17" spans="1:7" s="10" customFormat="1" ht="19.5" customHeight="1">
      <c r="A17" s="53" t="s">
        <v>20</v>
      </c>
      <c r="B17" s="54" t="s">
        <v>21</v>
      </c>
      <c r="C17" s="57">
        <v>29005.06</v>
      </c>
      <c r="D17" s="81">
        <v>28238.52</v>
      </c>
      <c r="E17" s="58">
        <f t="shared" si="0"/>
        <v>766.5400000000009</v>
      </c>
      <c r="F17" s="58">
        <f t="shared" si="1"/>
        <v>97.3572197402798</v>
      </c>
      <c r="G17" s="58">
        <f t="shared" si="2"/>
        <v>2.3312979364207536</v>
      </c>
    </row>
    <row r="18" spans="1:7" s="10" customFormat="1" ht="18.75" customHeight="1">
      <c r="A18" s="55" t="s">
        <v>22</v>
      </c>
      <c r="B18" s="56" t="s">
        <v>23</v>
      </c>
      <c r="C18" s="59">
        <v>2219.56</v>
      </c>
      <c r="D18" s="82">
        <v>2176.27</v>
      </c>
      <c r="E18" s="60">
        <f t="shared" si="0"/>
        <v>43.289999999999964</v>
      </c>
      <c r="F18" s="60">
        <f t="shared" si="1"/>
        <v>98.0496134368974</v>
      </c>
      <c r="G18" s="60">
        <f t="shared" si="2"/>
        <v>0.17966712703407944</v>
      </c>
    </row>
    <row r="19" spans="1:7" s="10" customFormat="1" ht="18.75" customHeight="1">
      <c r="A19" s="55" t="s">
        <v>159</v>
      </c>
      <c r="B19" s="56" t="s">
        <v>160</v>
      </c>
      <c r="C19" s="59">
        <v>165</v>
      </c>
      <c r="D19" s="82">
        <v>165</v>
      </c>
      <c r="E19" s="60">
        <f t="shared" si="0"/>
        <v>0</v>
      </c>
      <c r="F19" s="60">
        <f t="shared" si="1"/>
        <v>100</v>
      </c>
      <c r="G19" s="60">
        <f t="shared" si="2"/>
        <v>0.013621966006342552</v>
      </c>
    </row>
    <row r="20" spans="1:7" s="10" customFormat="1" ht="18.75" customHeight="1">
      <c r="A20" s="55" t="s">
        <v>24</v>
      </c>
      <c r="B20" s="56" t="s">
        <v>25</v>
      </c>
      <c r="C20" s="59">
        <v>19828.6</v>
      </c>
      <c r="D20" s="82">
        <v>19757.74</v>
      </c>
      <c r="E20" s="60">
        <f t="shared" si="0"/>
        <v>70.85999999999694</v>
      </c>
      <c r="F20" s="60">
        <f t="shared" si="1"/>
        <v>99.64263740253978</v>
      </c>
      <c r="G20" s="60">
        <f t="shared" si="2"/>
        <v>1.6311470463160882</v>
      </c>
    </row>
    <row r="21" spans="1:7" s="10" customFormat="1" ht="18.75" customHeight="1">
      <c r="A21" s="55" t="s">
        <v>194</v>
      </c>
      <c r="B21" s="56" t="s">
        <v>195</v>
      </c>
      <c r="C21" s="59">
        <v>500</v>
      </c>
      <c r="D21" s="82">
        <v>485</v>
      </c>
      <c r="E21" s="60">
        <f t="shared" si="0"/>
        <v>15</v>
      </c>
      <c r="F21" s="60">
        <f t="shared" si="1"/>
        <v>97</v>
      </c>
      <c r="G21" s="60">
        <f t="shared" si="2"/>
        <v>0.040040324321673565</v>
      </c>
    </row>
    <row r="22" spans="1:7" s="10" customFormat="1" ht="18.75" customHeight="1">
      <c r="A22" s="55" t="s">
        <v>161</v>
      </c>
      <c r="B22" s="56" t="s">
        <v>162</v>
      </c>
      <c r="C22" s="59">
        <v>2523.5</v>
      </c>
      <c r="D22" s="82">
        <v>2469.51</v>
      </c>
      <c r="E22" s="60">
        <f t="shared" si="0"/>
        <v>53.98999999999978</v>
      </c>
      <c r="F22" s="60">
        <f t="shared" si="1"/>
        <v>97.86051119476917</v>
      </c>
      <c r="G22" s="60">
        <f t="shared" si="2"/>
        <v>0.20387625013529093</v>
      </c>
    </row>
    <row r="23" spans="1:7" s="10" customFormat="1" ht="18.75" customHeight="1">
      <c r="A23" s="55" t="s">
        <v>26</v>
      </c>
      <c r="B23" s="56" t="s">
        <v>27</v>
      </c>
      <c r="C23" s="59">
        <v>3768.4</v>
      </c>
      <c r="D23" s="82">
        <v>3185</v>
      </c>
      <c r="E23" s="60">
        <f t="shared" si="0"/>
        <v>583.4000000000001</v>
      </c>
      <c r="F23" s="60">
        <f t="shared" si="1"/>
        <v>84.51862859569049</v>
      </c>
      <c r="G23" s="60">
        <f t="shared" si="2"/>
        <v>0.262945222607279</v>
      </c>
    </row>
    <row r="24" spans="1:7" s="10" customFormat="1" ht="19.5" customHeight="1">
      <c r="A24" s="53" t="s">
        <v>150</v>
      </c>
      <c r="B24" s="54" t="s">
        <v>151</v>
      </c>
      <c r="C24" s="57">
        <v>1651.2</v>
      </c>
      <c r="D24" s="81">
        <v>1472.93</v>
      </c>
      <c r="E24" s="58">
        <f t="shared" si="0"/>
        <v>178.26999999999998</v>
      </c>
      <c r="F24" s="58">
        <f t="shared" si="1"/>
        <v>89.20360949612403</v>
      </c>
      <c r="G24" s="58">
        <f t="shared" si="2"/>
        <v>0.12160122660437661</v>
      </c>
    </row>
    <row r="25" spans="1:7" s="10" customFormat="1" ht="18.75" customHeight="1">
      <c r="A25" s="55" t="s">
        <v>152</v>
      </c>
      <c r="B25" s="56" t="s">
        <v>153</v>
      </c>
      <c r="C25" s="59">
        <v>644</v>
      </c>
      <c r="D25" s="82">
        <v>491.52</v>
      </c>
      <c r="E25" s="60">
        <f t="shared" si="0"/>
        <v>152.48000000000002</v>
      </c>
      <c r="F25" s="60">
        <f t="shared" si="1"/>
        <v>76.32298136645962</v>
      </c>
      <c r="G25" s="60">
        <f t="shared" si="2"/>
        <v>0.04057859837234843</v>
      </c>
    </row>
    <row r="26" spans="1:7" s="10" customFormat="1" ht="18.75" customHeight="1">
      <c r="A26" s="55" t="s">
        <v>154</v>
      </c>
      <c r="B26" s="56" t="s">
        <v>155</v>
      </c>
      <c r="C26" s="59">
        <v>1007.2</v>
      </c>
      <c r="D26" s="82">
        <v>981.4</v>
      </c>
      <c r="E26" s="60">
        <f t="shared" si="0"/>
        <v>25.800000000000068</v>
      </c>
      <c r="F26" s="60">
        <f t="shared" si="1"/>
        <v>97.43844320889595</v>
      </c>
      <c r="G26" s="60">
        <f t="shared" si="2"/>
        <v>0.0810218026583308</v>
      </c>
    </row>
    <row r="27" spans="1:7" s="10" customFormat="1" ht="19.5" customHeight="1">
      <c r="A27" s="53" t="s">
        <v>28</v>
      </c>
      <c r="B27" s="54" t="s">
        <v>29</v>
      </c>
      <c r="C27" s="57">
        <v>697816.28</v>
      </c>
      <c r="D27" s="81">
        <v>693383.1</v>
      </c>
      <c r="E27" s="58">
        <f t="shared" si="0"/>
        <v>4433.180000000051</v>
      </c>
      <c r="F27" s="58">
        <f t="shared" si="1"/>
        <v>99.36470671048258</v>
      </c>
      <c r="G27" s="58">
        <f t="shared" si="2"/>
        <v>57.24388495498436</v>
      </c>
    </row>
    <row r="28" spans="1:7" s="10" customFormat="1" ht="18.75" customHeight="1">
      <c r="A28" s="55" t="s">
        <v>30</v>
      </c>
      <c r="B28" s="56" t="s">
        <v>31</v>
      </c>
      <c r="C28" s="59">
        <v>259730.69</v>
      </c>
      <c r="D28" s="82">
        <v>257210.65</v>
      </c>
      <c r="E28" s="60">
        <f t="shared" si="0"/>
        <v>2520.040000000008</v>
      </c>
      <c r="F28" s="60">
        <f t="shared" si="1"/>
        <v>99.02974885255185</v>
      </c>
      <c r="G28" s="60">
        <f t="shared" si="2"/>
        <v>21.234634731934985</v>
      </c>
    </row>
    <row r="29" spans="1:7" s="10" customFormat="1" ht="18.75" customHeight="1">
      <c r="A29" s="55" t="s">
        <v>32</v>
      </c>
      <c r="B29" s="56" t="s">
        <v>33</v>
      </c>
      <c r="C29" s="59">
        <v>334478.78</v>
      </c>
      <c r="D29" s="82">
        <v>333073.64</v>
      </c>
      <c r="E29" s="60">
        <f t="shared" si="0"/>
        <v>1405.140000000014</v>
      </c>
      <c r="F29" s="60">
        <f t="shared" si="1"/>
        <v>99.57990160093266</v>
      </c>
      <c r="G29" s="60">
        <f t="shared" si="2"/>
        <v>27.497683646598652</v>
      </c>
    </row>
    <row r="30" spans="1:7" s="10" customFormat="1" ht="18.75" customHeight="1">
      <c r="A30" s="55" t="s">
        <v>183</v>
      </c>
      <c r="B30" s="56" t="s">
        <v>184</v>
      </c>
      <c r="C30" s="59">
        <v>76380.87</v>
      </c>
      <c r="D30" s="82">
        <v>76016.56</v>
      </c>
      <c r="E30" s="60">
        <f t="shared" si="0"/>
        <v>364.3099999999977</v>
      </c>
      <c r="F30" s="60">
        <f t="shared" si="1"/>
        <v>99.5230350217273</v>
      </c>
      <c r="G30" s="60">
        <f t="shared" si="2"/>
        <v>6.275727249933934</v>
      </c>
    </row>
    <row r="31" spans="1:7" s="10" customFormat="1" ht="18.75" customHeight="1">
      <c r="A31" s="55" t="s">
        <v>34</v>
      </c>
      <c r="B31" s="56" t="s">
        <v>35</v>
      </c>
      <c r="C31" s="59">
        <v>846.58</v>
      </c>
      <c r="D31" s="82">
        <v>816.1</v>
      </c>
      <c r="E31" s="60">
        <f t="shared" si="0"/>
        <v>30.480000000000018</v>
      </c>
      <c r="F31" s="60">
        <f t="shared" si="1"/>
        <v>96.39963145833825</v>
      </c>
      <c r="G31" s="60">
        <f t="shared" si="2"/>
        <v>0.06737506944106762</v>
      </c>
    </row>
    <row r="32" spans="1:7" s="10" customFormat="1" ht="18.75" customHeight="1">
      <c r="A32" s="55" t="s">
        <v>36</v>
      </c>
      <c r="B32" s="56" t="s">
        <v>37</v>
      </c>
      <c r="C32" s="59">
        <v>13572.16</v>
      </c>
      <c r="D32" s="82">
        <v>13562.12</v>
      </c>
      <c r="E32" s="60">
        <f t="shared" si="0"/>
        <v>10.039999999999054</v>
      </c>
      <c r="F32" s="60">
        <f t="shared" si="1"/>
        <v>99.92602503949261</v>
      </c>
      <c r="G32" s="60">
        <f t="shared" si="2"/>
        <v>1.1196529552359908</v>
      </c>
    </row>
    <row r="33" spans="1:7" s="10" customFormat="1" ht="18.75" customHeight="1">
      <c r="A33" s="55" t="s">
        <v>38</v>
      </c>
      <c r="B33" s="56" t="s">
        <v>39</v>
      </c>
      <c r="C33" s="59">
        <v>12807.2</v>
      </c>
      <c r="D33" s="82">
        <v>12704.08</v>
      </c>
      <c r="E33" s="60">
        <f t="shared" si="0"/>
        <v>103.1200000000008</v>
      </c>
      <c r="F33" s="60">
        <f t="shared" si="1"/>
        <v>99.19482790930101</v>
      </c>
      <c r="G33" s="60">
        <f t="shared" si="2"/>
        <v>1.04881542970822</v>
      </c>
    </row>
    <row r="34" spans="1:7" s="10" customFormat="1" ht="19.5" customHeight="1">
      <c r="A34" s="53" t="s">
        <v>40</v>
      </c>
      <c r="B34" s="54" t="s">
        <v>41</v>
      </c>
      <c r="C34" s="57">
        <v>1739.6</v>
      </c>
      <c r="D34" s="81">
        <v>1723.3</v>
      </c>
      <c r="E34" s="58">
        <f aca="true" t="shared" si="3" ref="E34:E50">C34-D34</f>
        <v>16.299999999999955</v>
      </c>
      <c r="F34" s="58">
        <f aca="true" t="shared" si="4" ref="F34:F50">D34/C34*100</f>
        <v>99.06300298919291</v>
      </c>
      <c r="G34" s="58">
        <f aca="true" t="shared" si="5" ref="G34:G50">D34/$D$50*100</f>
        <v>0.14227111526503106</v>
      </c>
    </row>
    <row r="35" spans="1:7" s="10" customFormat="1" ht="18.75" customHeight="1">
      <c r="A35" s="55" t="s">
        <v>42</v>
      </c>
      <c r="B35" s="56" t="s">
        <v>43</v>
      </c>
      <c r="C35" s="59">
        <v>1739.6</v>
      </c>
      <c r="D35" s="82">
        <v>1723.35</v>
      </c>
      <c r="E35" s="60">
        <f t="shared" si="3"/>
        <v>16.25</v>
      </c>
      <c r="F35" s="60">
        <f t="shared" si="4"/>
        <v>99.06587721315245</v>
      </c>
      <c r="G35" s="60">
        <f t="shared" si="5"/>
        <v>0.1422752431335178</v>
      </c>
    </row>
    <row r="36" spans="1:7" s="10" customFormat="1" ht="19.5" customHeight="1">
      <c r="A36" s="53" t="s">
        <v>44</v>
      </c>
      <c r="B36" s="54" t="s">
        <v>45</v>
      </c>
      <c r="C36" s="57">
        <v>217415.06</v>
      </c>
      <c r="D36" s="81">
        <v>216752.5</v>
      </c>
      <c r="E36" s="58">
        <f t="shared" si="3"/>
        <v>662.5599999999977</v>
      </c>
      <c r="F36" s="58">
        <f t="shared" si="4"/>
        <v>99.695255701238</v>
      </c>
      <c r="G36" s="58">
        <f t="shared" si="5"/>
        <v>17.89451628357433</v>
      </c>
    </row>
    <row r="37" spans="1:7" s="10" customFormat="1" ht="18.75" customHeight="1">
      <c r="A37" s="55" t="s">
        <v>46</v>
      </c>
      <c r="B37" s="56" t="s">
        <v>47</v>
      </c>
      <c r="C37" s="59">
        <v>9588.6</v>
      </c>
      <c r="D37" s="82">
        <v>9588.6</v>
      </c>
      <c r="E37" s="60">
        <f t="shared" si="3"/>
        <v>0</v>
      </c>
      <c r="F37" s="60">
        <f t="shared" si="4"/>
        <v>100</v>
      </c>
      <c r="G37" s="60">
        <f t="shared" si="5"/>
        <v>0.7916095954449467</v>
      </c>
    </row>
    <row r="38" spans="1:7" s="10" customFormat="1" ht="18.75" customHeight="1">
      <c r="A38" s="55" t="s">
        <v>48</v>
      </c>
      <c r="B38" s="56" t="s">
        <v>49</v>
      </c>
      <c r="C38" s="59">
        <v>66518.15</v>
      </c>
      <c r="D38" s="82">
        <v>66517.9</v>
      </c>
      <c r="E38" s="60">
        <f t="shared" si="3"/>
        <v>0.25</v>
      </c>
      <c r="F38" s="60">
        <f t="shared" si="4"/>
        <v>99.99962416272852</v>
      </c>
      <c r="G38" s="60">
        <f t="shared" si="5"/>
        <v>5.491542864322989</v>
      </c>
    </row>
    <row r="39" spans="1:7" s="10" customFormat="1" ht="18.75" customHeight="1">
      <c r="A39" s="55" t="s">
        <v>50</v>
      </c>
      <c r="B39" s="56" t="s">
        <v>51</v>
      </c>
      <c r="C39" s="59">
        <v>65088.01</v>
      </c>
      <c r="D39" s="82">
        <v>64695.91</v>
      </c>
      <c r="E39" s="60">
        <f t="shared" si="3"/>
        <v>392.09999999999854</v>
      </c>
      <c r="F39" s="60">
        <f t="shared" si="4"/>
        <v>99.39758490081353</v>
      </c>
      <c r="G39" s="60">
        <f t="shared" si="5"/>
        <v>5.3411241622387715</v>
      </c>
    </row>
    <row r="40" spans="1:7" s="10" customFormat="1" ht="18.75" customHeight="1">
      <c r="A40" s="55" t="s">
        <v>52</v>
      </c>
      <c r="B40" s="56" t="s">
        <v>53</v>
      </c>
      <c r="C40" s="59">
        <v>57979.7</v>
      </c>
      <c r="D40" s="82">
        <v>57709.49</v>
      </c>
      <c r="E40" s="60">
        <f t="shared" si="3"/>
        <v>270.2099999999991</v>
      </c>
      <c r="F40" s="60">
        <f t="shared" si="4"/>
        <v>99.53395757480635</v>
      </c>
      <c r="G40" s="60">
        <f t="shared" si="5"/>
        <v>4.764343703171912</v>
      </c>
    </row>
    <row r="41" spans="1:7" s="10" customFormat="1" ht="18.75" customHeight="1">
      <c r="A41" s="55" t="s">
        <v>54</v>
      </c>
      <c r="B41" s="56" t="s">
        <v>55</v>
      </c>
      <c r="C41" s="59">
        <v>18240.6</v>
      </c>
      <c r="D41" s="82">
        <v>18240.6</v>
      </c>
      <c r="E41" s="60">
        <f t="shared" si="3"/>
        <v>0</v>
      </c>
      <c r="F41" s="60">
        <f t="shared" si="4"/>
        <v>100</v>
      </c>
      <c r="G41" s="60">
        <f t="shared" si="5"/>
        <v>1.5058959583957088</v>
      </c>
    </row>
    <row r="42" spans="1:7" s="10" customFormat="1" ht="19.5" customHeight="1">
      <c r="A42" s="53" t="s">
        <v>56</v>
      </c>
      <c r="B42" s="54" t="s">
        <v>57</v>
      </c>
      <c r="C42" s="57">
        <v>35089.5</v>
      </c>
      <c r="D42" s="81">
        <v>23099.27</v>
      </c>
      <c r="E42" s="58">
        <f t="shared" si="3"/>
        <v>11990.23</v>
      </c>
      <c r="F42" s="58">
        <f t="shared" si="4"/>
        <v>65.82957864888357</v>
      </c>
      <c r="G42" s="58">
        <f t="shared" si="5"/>
        <v>1.9070149740080504</v>
      </c>
    </row>
    <row r="43" spans="1:7" s="10" customFormat="1" ht="18.75" customHeight="1">
      <c r="A43" s="55" t="s">
        <v>58</v>
      </c>
      <c r="B43" s="56" t="s">
        <v>59</v>
      </c>
      <c r="C43" s="59">
        <v>19748.44</v>
      </c>
      <c r="D43" s="82">
        <v>16927.19</v>
      </c>
      <c r="E43" s="60">
        <f t="shared" si="3"/>
        <v>2821.25</v>
      </c>
      <c r="F43" s="60">
        <f t="shared" si="4"/>
        <v>85.71406146510813</v>
      </c>
      <c r="G43" s="60">
        <f t="shared" si="5"/>
        <v>1.3974642834115247</v>
      </c>
    </row>
    <row r="44" spans="1:7" s="10" customFormat="1" ht="18.75" customHeight="1">
      <c r="A44" s="55" t="s">
        <v>60</v>
      </c>
      <c r="B44" s="56" t="s">
        <v>61</v>
      </c>
      <c r="C44" s="59">
        <v>15341.06</v>
      </c>
      <c r="D44" s="82">
        <v>6172.08</v>
      </c>
      <c r="E44" s="60">
        <f t="shared" si="3"/>
        <v>9168.98</v>
      </c>
      <c r="F44" s="60">
        <f t="shared" si="4"/>
        <v>40.23242200995238</v>
      </c>
      <c r="G44" s="60">
        <f t="shared" si="5"/>
        <v>0.5095506905965257</v>
      </c>
    </row>
    <row r="45" spans="1:7" s="10" customFormat="1" ht="19.5" customHeight="1">
      <c r="A45" s="53" t="s">
        <v>62</v>
      </c>
      <c r="B45" s="54" t="s">
        <v>63</v>
      </c>
      <c r="C45" s="57">
        <v>305.1</v>
      </c>
      <c r="D45" s="81">
        <v>286.4</v>
      </c>
      <c r="E45" s="58">
        <f t="shared" si="3"/>
        <v>18.700000000000045</v>
      </c>
      <c r="F45" s="58">
        <f t="shared" si="4"/>
        <v>93.87086201245492</v>
      </c>
      <c r="G45" s="58">
        <f t="shared" si="5"/>
        <v>0.023644430692221254</v>
      </c>
    </row>
    <row r="46" spans="1:7" s="10" customFormat="1" ht="18.75" customHeight="1">
      <c r="A46" s="55" t="s">
        <v>64</v>
      </c>
      <c r="B46" s="56" t="s">
        <v>65</v>
      </c>
      <c r="C46" s="59">
        <v>305.1</v>
      </c>
      <c r="D46" s="82">
        <v>286.4</v>
      </c>
      <c r="E46" s="60">
        <f t="shared" si="3"/>
        <v>18.700000000000045</v>
      </c>
      <c r="F46" s="60">
        <f t="shared" si="4"/>
        <v>93.87086201245492</v>
      </c>
      <c r="G46" s="60">
        <f t="shared" si="5"/>
        <v>0.023644430692221254</v>
      </c>
    </row>
    <row r="47" spans="1:7" s="10" customFormat="1" ht="26.25" customHeight="1">
      <c r="A47" s="53" t="s">
        <v>66</v>
      </c>
      <c r="B47" s="54" t="s">
        <v>163</v>
      </c>
      <c r="C47" s="57">
        <v>130504.47</v>
      </c>
      <c r="D47" s="81">
        <v>126048.32</v>
      </c>
      <c r="E47" s="58">
        <f t="shared" si="3"/>
        <v>4456.149999999994</v>
      </c>
      <c r="F47" s="58">
        <f t="shared" si="4"/>
        <v>96.5854426289</v>
      </c>
      <c r="G47" s="58">
        <f t="shared" si="5"/>
        <v>10.406217758767202</v>
      </c>
    </row>
    <row r="48" spans="1:7" s="10" customFormat="1" ht="27" customHeight="1">
      <c r="A48" s="55" t="s">
        <v>67</v>
      </c>
      <c r="B48" s="56" t="s">
        <v>68</v>
      </c>
      <c r="C48" s="59">
        <v>93953.2</v>
      </c>
      <c r="D48" s="82">
        <v>93953.2</v>
      </c>
      <c r="E48" s="60">
        <f t="shared" si="3"/>
        <v>0</v>
      </c>
      <c r="F48" s="60">
        <f t="shared" si="4"/>
        <v>100</v>
      </c>
      <c r="G48" s="60">
        <f t="shared" si="5"/>
        <v>7.756529070224867</v>
      </c>
    </row>
    <row r="49" spans="1:7" s="10" customFormat="1" ht="18.75" customHeight="1">
      <c r="A49" s="55" t="s">
        <v>156</v>
      </c>
      <c r="B49" s="56" t="s">
        <v>157</v>
      </c>
      <c r="C49" s="59">
        <v>36551.27</v>
      </c>
      <c r="D49" s="82">
        <v>32095.12</v>
      </c>
      <c r="E49" s="60">
        <f t="shared" si="3"/>
        <v>4456.149999999998</v>
      </c>
      <c r="F49" s="60">
        <f t="shared" si="4"/>
        <v>87.8084947527131</v>
      </c>
      <c r="G49" s="60">
        <f t="shared" si="5"/>
        <v>2.649688688542333</v>
      </c>
    </row>
    <row r="50" spans="1:7" s="10" customFormat="1" ht="19.5" customHeight="1">
      <c r="A50" s="53" t="s">
        <v>0</v>
      </c>
      <c r="B50" s="54"/>
      <c r="C50" s="57">
        <v>1237171.21</v>
      </c>
      <c r="D50" s="81">
        <v>1211278.9</v>
      </c>
      <c r="E50" s="58">
        <f t="shared" si="3"/>
        <v>25892.310000000056</v>
      </c>
      <c r="F50" s="58">
        <f t="shared" si="4"/>
        <v>97.9071360705201</v>
      </c>
      <c r="G50" s="58">
        <f t="shared" si="5"/>
        <v>100</v>
      </c>
    </row>
  </sheetData>
  <sheetProtection/>
  <mergeCells count="9">
    <mergeCell ref="E5:E6"/>
    <mergeCell ref="F5:F6"/>
    <mergeCell ref="A3:G3"/>
    <mergeCell ref="E1:G1"/>
    <mergeCell ref="G5:G6"/>
    <mergeCell ref="C5:C6"/>
    <mergeCell ref="D5:D6"/>
    <mergeCell ref="B5:B6"/>
    <mergeCell ref="A5:A6"/>
  </mergeCells>
  <printOptions/>
  <pageMargins left="0.5905511811023623" right="0" top="0.15748031496062992" bottom="0" header="0" footer="0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B18" sqref="B18"/>
    </sheetView>
  </sheetViews>
  <sheetFormatPr defaultColWidth="9.140625" defaultRowHeight="12.75" customHeight="1"/>
  <cols>
    <col min="1" max="1" width="6.7109375" style="4" customWidth="1"/>
    <col min="2" max="2" width="52.57421875" style="14" customWidth="1"/>
    <col min="3" max="3" width="11.28125" style="4" customWidth="1"/>
    <col min="4" max="4" width="11.28125" style="15" customWidth="1"/>
    <col min="5" max="7" width="11.28125" style="4" customWidth="1"/>
    <col min="8" max="16384" width="9.140625" style="4" customWidth="1"/>
  </cols>
  <sheetData>
    <row r="1" spans="2:7" s="25" customFormat="1" ht="12.75">
      <c r="B1" s="29"/>
      <c r="C1" s="30"/>
      <c r="D1" s="23"/>
      <c r="E1" s="30"/>
      <c r="F1" s="30"/>
      <c r="G1" s="31" t="s">
        <v>71</v>
      </c>
    </row>
    <row r="2" spans="1:7" ht="30.75" customHeight="1">
      <c r="A2" s="12"/>
      <c r="B2" s="11"/>
      <c r="C2" s="12"/>
      <c r="D2" s="13"/>
      <c r="E2" s="12"/>
      <c r="F2" s="12"/>
      <c r="G2" s="12"/>
    </row>
    <row r="3" spans="1:7" s="25" customFormat="1" ht="54" customHeight="1">
      <c r="A3" s="86" t="s">
        <v>202</v>
      </c>
      <c r="B3" s="86"/>
      <c r="C3" s="86"/>
      <c r="D3" s="86"/>
      <c r="E3" s="86"/>
      <c r="F3" s="86"/>
      <c r="G3" s="86"/>
    </row>
    <row r="4" spans="1:7" s="25" customFormat="1" ht="12.75">
      <c r="A4" s="30"/>
      <c r="B4" s="29"/>
      <c r="C4" s="30"/>
      <c r="D4" s="23"/>
      <c r="E4" s="30"/>
      <c r="F4" s="30"/>
      <c r="G4" s="32" t="s">
        <v>129</v>
      </c>
    </row>
    <row r="5" spans="1:7" s="34" customFormat="1" ht="17.25" customHeight="1">
      <c r="A5" s="89" t="s">
        <v>72</v>
      </c>
      <c r="B5" s="89" t="s">
        <v>73</v>
      </c>
      <c r="C5" s="85" t="s">
        <v>185</v>
      </c>
      <c r="D5" s="85" t="s">
        <v>198</v>
      </c>
      <c r="E5" s="85" t="s">
        <v>199</v>
      </c>
      <c r="F5" s="85" t="s">
        <v>200</v>
      </c>
      <c r="G5" s="85" t="s">
        <v>69</v>
      </c>
    </row>
    <row r="6" spans="1:7" s="25" customFormat="1" ht="46.5" customHeight="1">
      <c r="A6" s="89"/>
      <c r="B6" s="89"/>
      <c r="C6" s="85"/>
      <c r="D6" s="85"/>
      <c r="E6" s="85"/>
      <c r="F6" s="85"/>
      <c r="G6" s="85"/>
    </row>
    <row r="7" spans="1:7" s="10" customFormat="1" ht="18.75" customHeight="1">
      <c r="A7" s="55" t="s">
        <v>74</v>
      </c>
      <c r="B7" s="56" t="s">
        <v>75</v>
      </c>
      <c r="C7" s="59">
        <v>357350.9</v>
      </c>
      <c r="D7" s="59">
        <v>356595.94</v>
      </c>
      <c r="E7" s="60">
        <f aca="true" t="shared" si="0" ref="E7:E25">C7-D7</f>
        <v>754.960000000021</v>
      </c>
      <c r="F7" s="60">
        <f aca="true" t="shared" si="1" ref="F7:F25">D7/C7*100</f>
        <v>99.78873426651506</v>
      </c>
      <c r="G7" s="60">
        <f>D7/$D$25*100</f>
        <v>29.439622864725873</v>
      </c>
    </row>
    <row r="8" spans="1:7" s="10" customFormat="1" ht="18.75" customHeight="1">
      <c r="A8" s="55" t="s">
        <v>76</v>
      </c>
      <c r="B8" s="56" t="s">
        <v>77</v>
      </c>
      <c r="C8" s="59">
        <v>1947.47</v>
      </c>
      <c r="D8" s="59">
        <v>1816.62</v>
      </c>
      <c r="E8" s="60">
        <f t="shared" si="0"/>
        <v>130.85000000000014</v>
      </c>
      <c r="F8" s="60">
        <f t="shared" si="1"/>
        <v>93.2810261518791</v>
      </c>
      <c r="G8" s="60">
        <f aca="true" t="shared" si="2" ref="G8:G25">D8/$D$25*100</f>
        <v>0.14997536900873945</v>
      </c>
    </row>
    <row r="9" spans="1:7" s="10" customFormat="1" ht="18.75" customHeight="1">
      <c r="A9" s="55" t="s">
        <v>78</v>
      </c>
      <c r="B9" s="56" t="s">
        <v>79</v>
      </c>
      <c r="C9" s="59">
        <v>107854.36</v>
      </c>
      <c r="D9" s="59">
        <v>107575.81</v>
      </c>
      <c r="E9" s="60">
        <f t="shared" si="0"/>
        <v>278.5500000000029</v>
      </c>
      <c r="F9" s="60">
        <f t="shared" si="1"/>
        <v>99.74173505827673</v>
      </c>
      <c r="G9" s="60">
        <f t="shared" si="2"/>
        <v>8.881175920756153</v>
      </c>
    </row>
    <row r="10" spans="1:7" s="10" customFormat="1" ht="18.75" customHeight="1">
      <c r="A10" s="55" t="s">
        <v>80</v>
      </c>
      <c r="B10" s="56" t="s">
        <v>81</v>
      </c>
      <c r="C10" s="59">
        <v>3652.8</v>
      </c>
      <c r="D10" s="59">
        <v>3476.65</v>
      </c>
      <c r="E10" s="60">
        <f t="shared" si="0"/>
        <v>176.1500000000001</v>
      </c>
      <c r="F10" s="60">
        <f t="shared" si="1"/>
        <v>95.17767192290844</v>
      </c>
      <c r="G10" s="60">
        <f t="shared" si="2"/>
        <v>0.2870230794906112</v>
      </c>
    </row>
    <row r="11" spans="1:7" s="10" customFormat="1" ht="18.75" customHeight="1">
      <c r="A11" s="55" t="s">
        <v>82</v>
      </c>
      <c r="B11" s="56" t="s">
        <v>83</v>
      </c>
      <c r="C11" s="59">
        <v>2158.08</v>
      </c>
      <c r="D11" s="59">
        <v>2109.51</v>
      </c>
      <c r="E11" s="60">
        <f t="shared" si="0"/>
        <v>48.56999999999971</v>
      </c>
      <c r="F11" s="60">
        <f t="shared" si="1"/>
        <v>97.74938834519574</v>
      </c>
      <c r="G11" s="60">
        <f t="shared" si="2"/>
        <v>0.17415559703054354</v>
      </c>
    </row>
    <row r="12" spans="1:7" s="10" customFormat="1" ht="18.75" customHeight="1">
      <c r="A12" s="55" t="s">
        <v>84</v>
      </c>
      <c r="B12" s="56" t="s">
        <v>85</v>
      </c>
      <c r="C12" s="59">
        <v>49320.57</v>
      </c>
      <c r="D12" s="59">
        <v>45642.77</v>
      </c>
      <c r="E12" s="60">
        <f t="shared" si="0"/>
        <v>3677.800000000003</v>
      </c>
      <c r="F12" s="60">
        <f t="shared" si="1"/>
        <v>92.5430707714854</v>
      </c>
      <c r="G12" s="60">
        <f t="shared" si="2"/>
        <v>3.7681470386382525</v>
      </c>
    </row>
    <row r="13" spans="1:7" s="10" customFormat="1" ht="18.75" customHeight="1">
      <c r="A13" s="55" t="s">
        <v>164</v>
      </c>
      <c r="B13" s="56" t="s">
        <v>165</v>
      </c>
      <c r="C13" s="59">
        <v>200.99</v>
      </c>
      <c r="D13" s="59">
        <v>200.99</v>
      </c>
      <c r="E13" s="60">
        <f t="shared" si="0"/>
        <v>0</v>
      </c>
      <c r="F13" s="60">
        <f t="shared" si="1"/>
        <v>100</v>
      </c>
      <c r="G13" s="60">
        <f t="shared" si="2"/>
        <v>0.01659320574311994</v>
      </c>
    </row>
    <row r="14" spans="1:7" s="10" customFormat="1" ht="18.75" customHeight="1">
      <c r="A14" s="55" t="s">
        <v>86</v>
      </c>
      <c r="B14" s="56" t="s">
        <v>87</v>
      </c>
      <c r="C14" s="59">
        <v>58656.08</v>
      </c>
      <c r="D14" s="59">
        <v>55597.85</v>
      </c>
      <c r="E14" s="60">
        <f t="shared" si="0"/>
        <v>3058.230000000003</v>
      </c>
      <c r="F14" s="60">
        <f t="shared" si="1"/>
        <v>94.78616709469844</v>
      </c>
      <c r="G14" s="60">
        <f t="shared" si="2"/>
        <v>4.5900122589438315</v>
      </c>
    </row>
    <row r="15" spans="1:7" s="10" customFormat="1" ht="18.75" customHeight="1">
      <c r="A15" s="55" t="s">
        <v>88</v>
      </c>
      <c r="B15" s="56" t="s">
        <v>89</v>
      </c>
      <c r="C15" s="59">
        <v>55638.45</v>
      </c>
      <c r="D15" s="59">
        <v>45059.61</v>
      </c>
      <c r="E15" s="60">
        <f t="shared" si="0"/>
        <v>10578.839999999997</v>
      </c>
      <c r="F15" s="60">
        <f t="shared" si="1"/>
        <v>80.98645810586025</v>
      </c>
      <c r="G15" s="60">
        <f t="shared" si="2"/>
        <v>3.7200028829033513</v>
      </c>
    </row>
    <row r="16" spans="1:7" s="10" customFormat="1" ht="18.75" customHeight="1">
      <c r="A16" s="55" t="s">
        <v>90</v>
      </c>
      <c r="B16" s="56" t="s">
        <v>91</v>
      </c>
      <c r="C16" s="59">
        <v>305.1</v>
      </c>
      <c r="D16" s="59">
        <v>286.4</v>
      </c>
      <c r="E16" s="60">
        <f t="shared" si="0"/>
        <v>18.700000000000045</v>
      </c>
      <c r="F16" s="60">
        <f t="shared" si="1"/>
        <v>93.87086201245492</v>
      </c>
      <c r="G16" s="60">
        <f t="shared" si="2"/>
        <v>0.023644430692221254</v>
      </c>
    </row>
    <row r="17" spans="1:7" s="10" customFormat="1" ht="27" customHeight="1">
      <c r="A17" s="55" t="s">
        <v>92</v>
      </c>
      <c r="B17" s="56" t="s">
        <v>93</v>
      </c>
      <c r="C17" s="59">
        <v>258200.66</v>
      </c>
      <c r="D17" s="59">
        <v>258186.63</v>
      </c>
      <c r="E17" s="60">
        <f t="shared" si="0"/>
        <v>14.029999999998836</v>
      </c>
      <c r="F17" s="60">
        <f t="shared" si="1"/>
        <v>99.99456624161999</v>
      </c>
      <c r="G17" s="60">
        <f t="shared" si="2"/>
        <v>21.31520907364935</v>
      </c>
    </row>
    <row r="18" spans="1:7" s="10" customFormat="1" ht="27" customHeight="1">
      <c r="A18" s="55" t="s">
        <v>94</v>
      </c>
      <c r="B18" s="56" t="s">
        <v>95</v>
      </c>
      <c r="C18" s="59">
        <v>62970.41</v>
      </c>
      <c r="D18" s="59">
        <v>62842.26</v>
      </c>
      <c r="E18" s="60">
        <f t="shared" si="0"/>
        <v>128.15000000000146</v>
      </c>
      <c r="F18" s="60">
        <f t="shared" si="1"/>
        <v>99.79649171730024</v>
      </c>
      <c r="G18" s="60">
        <f t="shared" si="2"/>
        <v>5.1880916938287305</v>
      </c>
    </row>
    <row r="19" spans="1:7" s="10" customFormat="1" ht="27" customHeight="1">
      <c r="A19" s="55" t="s">
        <v>96</v>
      </c>
      <c r="B19" s="56" t="s">
        <v>97</v>
      </c>
      <c r="C19" s="59">
        <v>131769.57</v>
      </c>
      <c r="D19" s="59">
        <v>127297.57</v>
      </c>
      <c r="E19" s="60">
        <f t="shared" si="0"/>
        <v>4472</v>
      </c>
      <c r="F19" s="60">
        <f t="shared" si="1"/>
        <v>96.60619671142587</v>
      </c>
      <c r="G19" s="60">
        <f t="shared" si="2"/>
        <v>10.509352552909162</v>
      </c>
    </row>
    <row r="20" spans="1:7" s="10" customFormat="1" ht="18.75" customHeight="1">
      <c r="A20" s="55" t="s">
        <v>98</v>
      </c>
      <c r="B20" s="56" t="s">
        <v>99</v>
      </c>
      <c r="C20" s="59">
        <v>38956.78</v>
      </c>
      <c r="D20" s="59">
        <v>38589.37</v>
      </c>
      <c r="E20" s="60">
        <f t="shared" si="0"/>
        <v>367.4099999999962</v>
      </c>
      <c r="F20" s="60">
        <f t="shared" si="1"/>
        <v>99.05687790417997</v>
      </c>
      <c r="G20" s="60">
        <f t="shared" si="2"/>
        <v>3.1858368869465163</v>
      </c>
    </row>
    <row r="21" spans="1:7" s="10" customFormat="1" ht="27" customHeight="1">
      <c r="A21" s="55" t="s">
        <v>100</v>
      </c>
      <c r="B21" s="56" t="s">
        <v>101</v>
      </c>
      <c r="C21" s="59">
        <v>9588.6</v>
      </c>
      <c r="D21" s="59">
        <v>9588.6</v>
      </c>
      <c r="E21" s="60">
        <f t="shared" si="0"/>
        <v>0</v>
      </c>
      <c r="F21" s="60">
        <f t="shared" si="1"/>
        <v>100</v>
      </c>
      <c r="G21" s="60">
        <f t="shared" si="2"/>
        <v>0.7916095954449467</v>
      </c>
    </row>
    <row r="22" spans="1:7" s="10" customFormat="1" ht="18.75" customHeight="1">
      <c r="A22" s="55" t="s">
        <v>102</v>
      </c>
      <c r="B22" s="56" t="s">
        <v>103</v>
      </c>
      <c r="C22" s="59">
        <v>7104.47</v>
      </c>
      <c r="D22" s="59">
        <v>6820.91</v>
      </c>
      <c r="E22" s="60">
        <f t="shared" si="0"/>
        <v>283.5600000000004</v>
      </c>
      <c r="F22" s="60">
        <f t="shared" si="1"/>
        <v>96.00871000933215</v>
      </c>
      <c r="G22" s="60">
        <f t="shared" si="2"/>
        <v>0.5631163888019515</v>
      </c>
    </row>
    <row r="23" spans="1:7" s="10" customFormat="1" ht="18.75" customHeight="1">
      <c r="A23" s="55" t="s">
        <v>104</v>
      </c>
      <c r="B23" s="56" t="s">
        <v>105</v>
      </c>
      <c r="C23" s="59">
        <v>37138.44</v>
      </c>
      <c r="D23" s="59">
        <v>36519.17</v>
      </c>
      <c r="E23" s="60">
        <f t="shared" si="0"/>
        <v>619.2700000000041</v>
      </c>
      <c r="F23" s="60">
        <f t="shared" si="1"/>
        <v>98.33253631547258</v>
      </c>
      <c r="G23" s="60">
        <f t="shared" si="2"/>
        <v>3.014926620120271</v>
      </c>
    </row>
    <row r="24" spans="1:7" s="10" customFormat="1" ht="18.75" customHeight="1">
      <c r="A24" s="55" t="s">
        <v>106</v>
      </c>
      <c r="B24" s="56" t="s">
        <v>107</v>
      </c>
      <c r="C24" s="59">
        <v>54357.48</v>
      </c>
      <c r="D24" s="59">
        <v>53072.25</v>
      </c>
      <c r="E24" s="60">
        <f t="shared" si="0"/>
        <v>1285.2300000000032</v>
      </c>
      <c r="F24" s="60">
        <f t="shared" si="1"/>
        <v>97.63559679367035</v>
      </c>
      <c r="G24" s="60">
        <f t="shared" si="2"/>
        <v>4.381505365940082</v>
      </c>
    </row>
    <row r="25" spans="1:7" s="33" customFormat="1" ht="18.75" customHeight="1">
      <c r="A25" s="53" t="s">
        <v>0</v>
      </c>
      <c r="B25" s="54"/>
      <c r="C25" s="57">
        <v>1237171.21</v>
      </c>
      <c r="D25" s="57">
        <v>1211278.9</v>
      </c>
      <c r="E25" s="58">
        <f t="shared" si="0"/>
        <v>25892.310000000056</v>
      </c>
      <c r="F25" s="58">
        <f t="shared" si="1"/>
        <v>97.9071360705201</v>
      </c>
      <c r="G25" s="58">
        <f t="shared" si="2"/>
        <v>100</v>
      </c>
    </row>
  </sheetData>
  <sheetProtection/>
  <autoFilter ref="A6:G25"/>
  <mergeCells count="8">
    <mergeCell ref="F5:F6"/>
    <mergeCell ref="A3:G3"/>
    <mergeCell ref="C5:C6"/>
    <mergeCell ref="D5:D6"/>
    <mergeCell ref="G5:G6"/>
    <mergeCell ref="B5:B6"/>
    <mergeCell ref="A5:A6"/>
    <mergeCell ref="E5:E6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31">
      <selection activeCell="D9" sqref="D9"/>
    </sheetView>
  </sheetViews>
  <sheetFormatPr defaultColWidth="9.140625" defaultRowHeight="12.75" customHeight="1"/>
  <cols>
    <col min="1" max="1" width="40.421875" style="4" customWidth="1"/>
    <col min="2" max="2" width="11.140625" style="16" customWidth="1"/>
    <col min="3" max="3" width="11.140625" style="17" customWidth="1"/>
    <col min="4" max="4" width="11.140625" style="16" customWidth="1"/>
    <col min="5" max="6" width="11.140625" style="4" customWidth="1"/>
    <col min="7" max="16384" width="9.140625" style="4" customWidth="1"/>
  </cols>
  <sheetData>
    <row r="1" spans="1:6" s="25" customFormat="1" ht="12.75">
      <c r="A1" s="21"/>
      <c r="B1" s="22"/>
      <c r="C1" s="22"/>
      <c r="D1" s="22"/>
      <c r="E1" s="23"/>
      <c r="F1" s="24" t="s">
        <v>108</v>
      </c>
    </row>
    <row r="2" spans="1:7" s="25" customFormat="1" ht="54" customHeight="1">
      <c r="A2" s="86" t="s">
        <v>201</v>
      </c>
      <c r="B2" s="86"/>
      <c r="C2" s="86"/>
      <c r="D2" s="86"/>
      <c r="E2" s="86"/>
      <c r="F2" s="86"/>
      <c r="G2" s="86"/>
    </row>
    <row r="3" spans="1:6" s="25" customFormat="1" ht="12.75">
      <c r="A3" s="21"/>
      <c r="B3" s="22"/>
      <c r="C3" s="22"/>
      <c r="D3" s="22"/>
      <c r="E3" s="23"/>
      <c r="F3" s="24" t="s">
        <v>129</v>
      </c>
    </row>
    <row r="4" spans="1:6" ht="21" customHeight="1">
      <c r="A4" s="92" t="s">
        <v>130</v>
      </c>
      <c r="B4" s="90" t="s">
        <v>185</v>
      </c>
      <c r="C4" s="90" t="s">
        <v>198</v>
      </c>
      <c r="D4" s="90" t="s">
        <v>199</v>
      </c>
      <c r="E4" s="90" t="s">
        <v>200</v>
      </c>
      <c r="F4" s="90" t="s">
        <v>69</v>
      </c>
    </row>
    <row r="5" spans="1:6" ht="30" customHeight="1">
      <c r="A5" s="93"/>
      <c r="B5" s="91"/>
      <c r="C5" s="91"/>
      <c r="D5" s="91"/>
      <c r="E5" s="91"/>
      <c r="F5" s="91"/>
    </row>
    <row r="6" spans="1:6" s="10" customFormat="1" ht="18" customHeight="1">
      <c r="A6" s="63" t="s">
        <v>112</v>
      </c>
      <c r="B6" s="61">
        <v>147037.67</v>
      </c>
      <c r="C6" s="61">
        <v>142344.47</v>
      </c>
      <c r="D6" s="62">
        <f aca="true" t="shared" si="0" ref="D6:D42">B6-C6</f>
        <v>4693.200000000012</v>
      </c>
      <c r="E6" s="62">
        <f aca="true" t="shared" si="1" ref="E6:E42">C6/B6*100</f>
        <v>96.80816487366808</v>
      </c>
      <c r="F6" s="62">
        <f aca="true" t="shared" si="2" ref="F6:F42">C6/$C$42*100</f>
        <v>11.751585039580894</v>
      </c>
    </row>
    <row r="7" spans="1:6" s="10" customFormat="1" ht="23.25" customHeight="1">
      <c r="A7" s="63" t="s">
        <v>109</v>
      </c>
      <c r="B7" s="61">
        <v>113352.3</v>
      </c>
      <c r="C7" s="61">
        <v>101172.83</v>
      </c>
      <c r="D7" s="62">
        <f t="shared" si="0"/>
        <v>12179.470000000001</v>
      </c>
      <c r="E7" s="62">
        <f t="shared" si="1"/>
        <v>89.25520699624091</v>
      </c>
      <c r="F7" s="62">
        <f t="shared" si="2"/>
        <v>8.352562733487721</v>
      </c>
    </row>
    <row r="8" spans="1:6" s="10" customFormat="1" ht="18" customHeight="1">
      <c r="A8" s="63" t="s">
        <v>116</v>
      </c>
      <c r="B8" s="61">
        <v>26424.05</v>
      </c>
      <c r="C8" s="61">
        <v>26356.66</v>
      </c>
      <c r="D8" s="62">
        <f t="shared" si="0"/>
        <v>67.38999999999942</v>
      </c>
      <c r="E8" s="62">
        <f t="shared" si="1"/>
        <v>99.74496717952017</v>
      </c>
      <c r="F8" s="62">
        <f t="shared" si="2"/>
        <v>2.1759365246104756</v>
      </c>
    </row>
    <row r="9" spans="1:6" s="10" customFormat="1" ht="18" customHeight="1">
      <c r="A9" s="63" t="s">
        <v>119</v>
      </c>
      <c r="B9" s="61">
        <v>36479.44</v>
      </c>
      <c r="C9" s="61">
        <v>35115.59</v>
      </c>
      <c r="D9" s="62">
        <f t="shared" si="0"/>
        <v>1363.8500000000058</v>
      </c>
      <c r="E9" s="62">
        <f t="shared" si="1"/>
        <v>96.26131870445379</v>
      </c>
      <c r="F9" s="62">
        <f t="shared" si="2"/>
        <v>2.899050747107045</v>
      </c>
    </row>
    <row r="10" spans="1:6" s="10" customFormat="1" ht="18" customHeight="1">
      <c r="A10" s="63" t="s">
        <v>121</v>
      </c>
      <c r="B10" s="61">
        <v>22874.03</v>
      </c>
      <c r="C10" s="61">
        <v>22872.66</v>
      </c>
      <c r="D10" s="62">
        <f t="shared" si="0"/>
        <v>1.3699999999989814</v>
      </c>
      <c r="E10" s="62">
        <f t="shared" si="1"/>
        <v>99.99401067498819</v>
      </c>
      <c r="F10" s="62">
        <f t="shared" si="2"/>
        <v>1.8883066484523097</v>
      </c>
    </row>
    <row r="11" spans="1:6" s="10" customFormat="1" ht="18" customHeight="1">
      <c r="A11" s="63" t="s">
        <v>174</v>
      </c>
      <c r="B11" s="61">
        <v>18856.29</v>
      </c>
      <c r="C11" s="61">
        <v>18832.71</v>
      </c>
      <c r="D11" s="62">
        <f t="shared" si="0"/>
        <v>23.580000000001746</v>
      </c>
      <c r="E11" s="62">
        <f t="shared" si="1"/>
        <v>99.87494888973387</v>
      </c>
      <c r="F11" s="62">
        <f t="shared" si="2"/>
        <v>1.554779002589742</v>
      </c>
    </row>
    <row r="12" spans="1:6" s="10" customFormat="1" ht="18" customHeight="1">
      <c r="A12" s="63" t="s">
        <v>123</v>
      </c>
      <c r="B12" s="61">
        <v>18089.52</v>
      </c>
      <c r="C12" s="61">
        <v>17569.72</v>
      </c>
      <c r="D12" s="62">
        <f t="shared" si="0"/>
        <v>519.7999999999993</v>
      </c>
      <c r="E12" s="62">
        <f t="shared" si="1"/>
        <v>97.1265130307493</v>
      </c>
      <c r="F12" s="62">
        <f t="shared" si="2"/>
        <v>1.4505098701876176</v>
      </c>
    </row>
    <row r="13" spans="1:6" s="10" customFormat="1" ht="18" customHeight="1">
      <c r="A13" s="63" t="s">
        <v>124</v>
      </c>
      <c r="B13" s="61">
        <v>21156.41</v>
      </c>
      <c r="C13" s="61">
        <v>21097.33</v>
      </c>
      <c r="D13" s="62">
        <f t="shared" si="0"/>
        <v>59.07999999999811</v>
      </c>
      <c r="E13" s="62">
        <f t="shared" si="1"/>
        <v>99.72074657278812</v>
      </c>
      <c r="F13" s="62">
        <f t="shared" si="2"/>
        <v>1.7417400732399453</v>
      </c>
    </row>
    <row r="14" spans="1:6" s="10" customFormat="1" ht="23.25" customHeight="1">
      <c r="A14" s="63" t="s">
        <v>158</v>
      </c>
      <c r="B14" s="61">
        <v>31159.48</v>
      </c>
      <c r="C14" s="61">
        <v>31159.48</v>
      </c>
      <c r="D14" s="62">
        <f t="shared" si="0"/>
        <v>0</v>
      </c>
      <c r="E14" s="62">
        <f t="shared" si="1"/>
        <v>100</v>
      </c>
      <c r="F14" s="62">
        <f t="shared" si="2"/>
        <v>2.572444711123095</v>
      </c>
    </row>
    <row r="15" spans="1:6" s="10" customFormat="1" ht="18" customHeight="1">
      <c r="A15" s="63" t="s">
        <v>145</v>
      </c>
      <c r="B15" s="61">
        <v>35358.67</v>
      </c>
      <c r="C15" s="61">
        <v>35358.42</v>
      </c>
      <c r="D15" s="62">
        <f t="shared" si="0"/>
        <v>0.25</v>
      </c>
      <c r="E15" s="62">
        <f t="shared" si="1"/>
        <v>99.99929295983135</v>
      </c>
      <c r="F15" s="62">
        <f t="shared" si="2"/>
        <v>2.919098153199895</v>
      </c>
    </row>
    <row r="16" spans="1:6" s="10" customFormat="1" ht="18" customHeight="1">
      <c r="A16" s="63" t="s">
        <v>115</v>
      </c>
      <c r="B16" s="61">
        <v>15994.28</v>
      </c>
      <c r="C16" s="61">
        <v>15955.22</v>
      </c>
      <c r="D16" s="62">
        <f t="shared" si="0"/>
        <v>39.06000000000131</v>
      </c>
      <c r="E16" s="62">
        <f t="shared" si="1"/>
        <v>99.75578769410063</v>
      </c>
      <c r="F16" s="62">
        <f t="shared" si="2"/>
        <v>1.317220996749799</v>
      </c>
    </row>
    <row r="17" spans="1:6" s="10" customFormat="1" ht="18" customHeight="1">
      <c r="A17" s="63" t="s">
        <v>117</v>
      </c>
      <c r="B17" s="61">
        <v>27162.52</v>
      </c>
      <c r="C17" s="61">
        <v>27084.65</v>
      </c>
      <c r="D17" s="62">
        <f t="shared" si="0"/>
        <v>77.86999999999898</v>
      </c>
      <c r="E17" s="62">
        <f t="shared" si="1"/>
        <v>99.71331820464376</v>
      </c>
      <c r="F17" s="62">
        <f t="shared" si="2"/>
        <v>2.236037464204157</v>
      </c>
    </row>
    <row r="18" spans="1:6" s="10" customFormat="1" ht="18" customHeight="1">
      <c r="A18" s="63" t="s">
        <v>120</v>
      </c>
      <c r="B18" s="61">
        <v>25030.12</v>
      </c>
      <c r="C18" s="61">
        <v>24955.03</v>
      </c>
      <c r="D18" s="62">
        <f t="shared" si="0"/>
        <v>75.09000000000015</v>
      </c>
      <c r="E18" s="62">
        <f t="shared" si="1"/>
        <v>99.70000143826717</v>
      </c>
      <c r="F18" s="62">
        <f t="shared" si="2"/>
        <v>2.0602216384682337</v>
      </c>
    </row>
    <row r="19" spans="1:6" s="10" customFormat="1" ht="18" customHeight="1">
      <c r="A19" s="63" t="s">
        <v>113</v>
      </c>
      <c r="B19" s="61">
        <v>12831.74</v>
      </c>
      <c r="C19" s="61">
        <v>12763.66</v>
      </c>
      <c r="D19" s="62">
        <f t="shared" si="0"/>
        <v>68.07999999999993</v>
      </c>
      <c r="E19" s="62">
        <f t="shared" si="1"/>
        <v>99.46944062145897</v>
      </c>
      <c r="F19" s="62">
        <f t="shared" si="2"/>
        <v>1.0537341977970558</v>
      </c>
    </row>
    <row r="20" spans="1:6" s="10" customFormat="1" ht="18" customHeight="1">
      <c r="A20" s="63" t="s">
        <v>180</v>
      </c>
      <c r="B20" s="61">
        <v>23583.87</v>
      </c>
      <c r="C20" s="61">
        <v>23560.74</v>
      </c>
      <c r="D20" s="62">
        <f t="shared" si="0"/>
        <v>23.12999999999738</v>
      </c>
      <c r="E20" s="62">
        <f t="shared" si="1"/>
        <v>99.90192449330836</v>
      </c>
      <c r="F20" s="62">
        <f t="shared" si="2"/>
        <v>1.9451127234198502</v>
      </c>
    </row>
    <row r="21" spans="1:6" s="10" customFormat="1" ht="18" customHeight="1">
      <c r="A21" s="63" t="s">
        <v>122</v>
      </c>
      <c r="B21" s="61">
        <v>8359.73</v>
      </c>
      <c r="C21" s="61">
        <v>8151.64</v>
      </c>
      <c r="D21" s="62">
        <f t="shared" si="0"/>
        <v>208.08999999999924</v>
      </c>
      <c r="E21" s="62">
        <f t="shared" si="1"/>
        <v>97.51080477479536</v>
      </c>
      <c r="F21" s="62">
        <f t="shared" si="2"/>
        <v>0.6729779574299528</v>
      </c>
    </row>
    <row r="22" spans="1:6" s="10" customFormat="1" ht="18" customHeight="1">
      <c r="A22" s="63" t="s">
        <v>114</v>
      </c>
      <c r="B22" s="61">
        <v>9742.89</v>
      </c>
      <c r="C22" s="61">
        <v>9695.47</v>
      </c>
      <c r="D22" s="62">
        <f t="shared" si="0"/>
        <v>47.42000000000007</v>
      </c>
      <c r="E22" s="62">
        <f t="shared" si="1"/>
        <v>99.51328609888851</v>
      </c>
      <c r="F22" s="62">
        <f t="shared" si="2"/>
        <v>0.8004325015485699</v>
      </c>
    </row>
    <row r="23" spans="1:6" s="10" customFormat="1" ht="18" customHeight="1">
      <c r="A23" s="63" t="s">
        <v>179</v>
      </c>
      <c r="B23" s="61">
        <v>3965.02</v>
      </c>
      <c r="C23" s="61">
        <v>3779.3</v>
      </c>
      <c r="D23" s="62">
        <f t="shared" si="0"/>
        <v>185.7199999999998</v>
      </c>
      <c r="E23" s="62">
        <f t="shared" si="1"/>
        <v>95.316038758947</v>
      </c>
      <c r="F23" s="62">
        <f t="shared" si="2"/>
        <v>0.3120090674410328</v>
      </c>
    </row>
    <row r="24" spans="1:6" s="10" customFormat="1" ht="18" customHeight="1">
      <c r="A24" s="63" t="s">
        <v>118</v>
      </c>
      <c r="B24" s="61">
        <v>24774.64</v>
      </c>
      <c r="C24" s="61">
        <v>24576.21</v>
      </c>
      <c r="D24" s="62">
        <f t="shared" si="0"/>
        <v>198.4300000000003</v>
      </c>
      <c r="E24" s="62">
        <f t="shared" si="1"/>
        <v>99.1990600065228</v>
      </c>
      <c r="F24" s="62">
        <f t="shared" si="2"/>
        <v>2.028947255665066</v>
      </c>
    </row>
    <row r="25" spans="1:6" s="10" customFormat="1" ht="18" customHeight="1">
      <c r="A25" s="63" t="s">
        <v>125</v>
      </c>
      <c r="B25" s="61">
        <v>18157.8</v>
      </c>
      <c r="C25" s="61">
        <v>18142.96</v>
      </c>
      <c r="D25" s="62">
        <f t="shared" si="0"/>
        <v>14.840000000000146</v>
      </c>
      <c r="E25" s="62">
        <f t="shared" si="1"/>
        <v>99.91827203736136</v>
      </c>
      <c r="F25" s="62">
        <f t="shared" si="2"/>
        <v>1.4978350568147436</v>
      </c>
    </row>
    <row r="26" spans="1:6" s="10" customFormat="1" ht="18" customHeight="1">
      <c r="A26" s="63" t="s">
        <v>166</v>
      </c>
      <c r="B26" s="61">
        <v>13078.93</v>
      </c>
      <c r="C26" s="61">
        <v>12855.64</v>
      </c>
      <c r="D26" s="62">
        <f t="shared" si="0"/>
        <v>223.29000000000087</v>
      </c>
      <c r="E26" s="62">
        <f t="shared" si="1"/>
        <v>98.29275024791782</v>
      </c>
      <c r="F26" s="62">
        <f t="shared" si="2"/>
        <v>1.0613278246653186</v>
      </c>
    </row>
    <row r="27" spans="1:6" s="10" customFormat="1" ht="18" customHeight="1">
      <c r="A27" s="63" t="s">
        <v>126</v>
      </c>
      <c r="B27" s="61">
        <v>23627.32</v>
      </c>
      <c r="C27" s="61">
        <v>23113.36</v>
      </c>
      <c r="D27" s="62">
        <f t="shared" si="0"/>
        <v>513.9599999999991</v>
      </c>
      <c r="E27" s="62">
        <f t="shared" si="1"/>
        <v>97.8247215511535</v>
      </c>
      <c r="F27" s="62">
        <f t="shared" si="2"/>
        <v>1.9081782073476228</v>
      </c>
    </row>
    <row r="28" spans="1:6" s="10" customFormat="1" ht="23.25" customHeight="1">
      <c r="A28" s="63" t="s">
        <v>167</v>
      </c>
      <c r="B28" s="61">
        <v>6117.33</v>
      </c>
      <c r="C28" s="61">
        <v>6060.97</v>
      </c>
      <c r="D28" s="62">
        <f t="shared" si="0"/>
        <v>56.35999999999967</v>
      </c>
      <c r="E28" s="62">
        <f t="shared" si="1"/>
        <v>99.07868302020654</v>
      </c>
      <c r="F28" s="62">
        <f t="shared" si="2"/>
        <v>0.5003777412452244</v>
      </c>
    </row>
    <row r="29" spans="1:6" s="10" customFormat="1" ht="18" customHeight="1">
      <c r="A29" s="63" t="s">
        <v>168</v>
      </c>
      <c r="B29" s="61">
        <v>21544.59</v>
      </c>
      <c r="C29" s="61">
        <v>21306.91</v>
      </c>
      <c r="D29" s="62">
        <f t="shared" si="0"/>
        <v>237.6800000000003</v>
      </c>
      <c r="E29" s="62">
        <f t="shared" si="1"/>
        <v>98.89679961419549</v>
      </c>
      <c r="F29" s="62">
        <f t="shared" si="2"/>
        <v>1.7590424467890922</v>
      </c>
    </row>
    <row r="30" spans="1:6" s="10" customFormat="1" ht="23.25" customHeight="1">
      <c r="A30" s="63" t="s">
        <v>169</v>
      </c>
      <c r="B30" s="61">
        <v>21755.03</v>
      </c>
      <c r="C30" s="61">
        <v>21686.83</v>
      </c>
      <c r="D30" s="62">
        <f t="shared" si="0"/>
        <v>68.19999999999709</v>
      </c>
      <c r="E30" s="62">
        <f t="shared" si="1"/>
        <v>99.68650928084219</v>
      </c>
      <c r="F30" s="62">
        <f t="shared" si="2"/>
        <v>1.7904076426989692</v>
      </c>
    </row>
    <row r="31" spans="1:6" s="10" customFormat="1" ht="18" customHeight="1">
      <c r="A31" s="63" t="s">
        <v>170</v>
      </c>
      <c r="B31" s="61">
        <v>7340.83</v>
      </c>
      <c r="C31" s="61">
        <v>7324.74</v>
      </c>
      <c r="D31" s="62">
        <f t="shared" si="0"/>
        <v>16.090000000000146</v>
      </c>
      <c r="E31" s="62">
        <f t="shared" si="1"/>
        <v>99.78081497596321</v>
      </c>
      <c r="F31" s="62">
        <f t="shared" si="2"/>
        <v>0.6047112683957427</v>
      </c>
    </row>
    <row r="32" spans="1:6" s="10" customFormat="1" ht="18" customHeight="1">
      <c r="A32" s="63" t="s">
        <v>171</v>
      </c>
      <c r="B32" s="61">
        <v>7290.5</v>
      </c>
      <c r="C32" s="61">
        <v>7264.9</v>
      </c>
      <c r="D32" s="62">
        <f t="shared" si="0"/>
        <v>25.600000000000364</v>
      </c>
      <c r="E32" s="62">
        <f t="shared" si="1"/>
        <v>99.64885810301077</v>
      </c>
      <c r="F32" s="62">
        <f t="shared" si="2"/>
        <v>0.5997710353907758</v>
      </c>
    </row>
    <row r="33" spans="1:6" s="10" customFormat="1" ht="18" customHeight="1">
      <c r="A33" s="63" t="s">
        <v>172</v>
      </c>
      <c r="B33" s="61">
        <v>6270.2</v>
      </c>
      <c r="C33" s="61">
        <v>6267.46</v>
      </c>
      <c r="D33" s="62">
        <f t="shared" si="0"/>
        <v>2.7399999999997817</v>
      </c>
      <c r="E33" s="62">
        <f t="shared" si="1"/>
        <v>99.95630123441039</v>
      </c>
      <c r="F33" s="62">
        <f t="shared" si="2"/>
        <v>0.5174250125218891</v>
      </c>
    </row>
    <row r="34" spans="1:6" s="10" customFormat="1" ht="18" customHeight="1">
      <c r="A34" s="63" t="s">
        <v>144</v>
      </c>
      <c r="B34" s="61">
        <v>20673.9</v>
      </c>
      <c r="C34" s="61">
        <v>20230.85</v>
      </c>
      <c r="D34" s="62">
        <f t="shared" si="0"/>
        <v>443.0500000000029</v>
      </c>
      <c r="E34" s="62">
        <f t="shared" si="1"/>
        <v>97.85695974150981</v>
      </c>
      <c r="F34" s="62">
        <f t="shared" si="2"/>
        <v>1.6702057635116074</v>
      </c>
    </row>
    <row r="35" spans="1:6" s="10" customFormat="1" ht="18" customHeight="1">
      <c r="A35" s="63" t="s">
        <v>110</v>
      </c>
      <c r="B35" s="61">
        <v>320120.03</v>
      </c>
      <c r="C35" s="61">
        <v>319479.89</v>
      </c>
      <c r="D35" s="62">
        <f t="shared" si="0"/>
        <v>640.140000000014</v>
      </c>
      <c r="E35" s="62">
        <f t="shared" si="1"/>
        <v>99.80003125702568</v>
      </c>
      <c r="F35" s="62">
        <f t="shared" si="2"/>
        <v>26.37541940175793</v>
      </c>
    </row>
    <row r="36" spans="1:6" s="10" customFormat="1" ht="18" customHeight="1">
      <c r="A36" s="63" t="s">
        <v>111</v>
      </c>
      <c r="B36" s="61">
        <v>88330.11</v>
      </c>
      <c r="C36" s="61">
        <v>88259.25</v>
      </c>
      <c r="D36" s="62">
        <f t="shared" si="0"/>
        <v>70.86000000000058</v>
      </c>
      <c r="E36" s="62">
        <f t="shared" si="1"/>
        <v>99.91977820473676</v>
      </c>
      <c r="F36" s="62">
        <f t="shared" si="2"/>
        <v>7.286451534819934</v>
      </c>
    </row>
    <row r="37" spans="1:6" s="10" customFormat="1" ht="18" customHeight="1">
      <c r="A37" s="63" t="s">
        <v>178</v>
      </c>
      <c r="B37" s="61">
        <v>4685.2</v>
      </c>
      <c r="C37" s="61">
        <v>4670.84</v>
      </c>
      <c r="D37" s="62">
        <f t="shared" si="0"/>
        <v>14.359999999999673</v>
      </c>
      <c r="E37" s="62">
        <f t="shared" si="1"/>
        <v>99.69350294544523</v>
      </c>
      <c r="F37" s="62">
        <f t="shared" si="2"/>
        <v>0.3856122648549397</v>
      </c>
    </row>
    <row r="38" spans="1:6" s="10" customFormat="1" ht="18" customHeight="1">
      <c r="A38" s="63" t="s">
        <v>177</v>
      </c>
      <c r="B38" s="61">
        <v>14395.19</v>
      </c>
      <c r="C38" s="61">
        <v>14284.92</v>
      </c>
      <c r="D38" s="62">
        <f t="shared" si="0"/>
        <v>110.27000000000044</v>
      </c>
      <c r="E38" s="62">
        <f t="shared" si="1"/>
        <v>99.2339802392327</v>
      </c>
      <c r="F38" s="62">
        <f t="shared" si="2"/>
        <v>1.1793254220807448</v>
      </c>
    </row>
    <row r="39" spans="1:6" s="10" customFormat="1" ht="18" customHeight="1">
      <c r="A39" s="63" t="s">
        <v>176</v>
      </c>
      <c r="B39" s="61">
        <v>17470.04</v>
      </c>
      <c r="C39" s="61">
        <v>16773.25</v>
      </c>
      <c r="D39" s="62">
        <f t="shared" si="0"/>
        <v>696.7900000000009</v>
      </c>
      <c r="E39" s="62">
        <f t="shared" si="1"/>
        <v>96.01151457008685</v>
      </c>
      <c r="F39" s="62">
        <f t="shared" si="2"/>
        <v>1.384755401914456</v>
      </c>
    </row>
    <row r="40" spans="1:6" s="10" customFormat="1" ht="18" customHeight="1">
      <c r="A40" s="63" t="s">
        <v>175</v>
      </c>
      <c r="B40" s="61">
        <v>2153.1</v>
      </c>
      <c r="C40" s="61">
        <v>2094.64</v>
      </c>
      <c r="D40" s="62">
        <f t="shared" si="0"/>
        <v>58.460000000000036</v>
      </c>
      <c r="E40" s="62">
        <f t="shared" si="1"/>
        <v>97.28484510705493</v>
      </c>
      <c r="F40" s="62">
        <f t="shared" si="2"/>
        <v>0.17292796894257798</v>
      </c>
    </row>
    <row r="41" spans="1:6" s="10" customFormat="1" ht="18" customHeight="1">
      <c r="A41" s="63" t="s">
        <v>173</v>
      </c>
      <c r="B41" s="61">
        <v>21928.44</v>
      </c>
      <c r="C41" s="61">
        <v>19059.73</v>
      </c>
      <c r="D41" s="62">
        <f t="shared" si="0"/>
        <v>2868.709999999999</v>
      </c>
      <c r="E41" s="62">
        <f t="shared" si="1"/>
        <v>86.91785644578457</v>
      </c>
      <c r="F41" s="62">
        <f t="shared" si="2"/>
        <v>1.573521176667075</v>
      </c>
    </row>
    <row r="42" spans="1:6" s="10" customFormat="1" ht="18" customHeight="1">
      <c r="A42" s="64" t="s">
        <v>0</v>
      </c>
      <c r="B42" s="65">
        <v>1237171.21</v>
      </c>
      <c r="C42" s="65">
        <v>1211278.9</v>
      </c>
      <c r="D42" s="66">
        <f t="shared" si="0"/>
        <v>25892.310000000056</v>
      </c>
      <c r="E42" s="66">
        <f t="shared" si="1"/>
        <v>97.9071360705201</v>
      </c>
      <c r="F42" s="66">
        <f t="shared" si="2"/>
        <v>100</v>
      </c>
    </row>
    <row r="43" ht="18" customHeight="1"/>
    <row r="44" ht="18" customHeight="1"/>
  </sheetData>
  <sheetProtection/>
  <mergeCells count="7">
    <mergeCell ref="E4:E5"/>
    <mergeCell ref="B4:B5"/>
    <mergeCell ref="C4:C5"/>
    <mergeCell ref="F4:F5"/>
    <mergeCell ref="A4:A5"/>
    <mergeCell ref="A2:G2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0">
      <selection activeCell="A8" sqref="A8"/>
    </sheetView>
  </sheetViews>
  <sheetFormatPr defaultColWidth="9.140625" defaultRowHeight="12.75"/>
  <cols>
    <col min="1" max="1" width="43.8515625" style="4" customWidth="1"/>
    <col min="2" max="2" width="11.7109375" style="4" customWidth="1"/>
    <col min="3" max="3" width="11.7109375" style="15" customWidth="1"/>
    <col min="4" max="6" width="11.7109375" style="4" customWidth="1"/>
    <col min="7" max="16384" width="8.8515625" style="4" customWidth="1"/>
  </cols>
  <sheetData>
    <row r="1" spans="3:6" s="35" customFormat="1" ht="12.75">
      <c r="C1" s="36"/>
      <c r="F1" s="37" t="s">
        <v>127</v>
      </c>
    </row>
    <row r="2" spans="1:5" s="35" customFormat="1" ht="12.75">
      <c r="A2" s="38"/>
      <c r="B2" s="38"/>
      <c r="C2" s="39"/>
      <c r="D2" s="38"/>
      <c r="E2" s="38"/>
    </row>
    <row r="3" spans="1:6" s="35" customFormat="1" ht="22.5" customHeight="1">
      <c r="A3" s="38"/>
      <c r="B3" s="38"/>
      <c r="C3" s="39"/>
      <c r="D3" s="38"/>
      <c r="E3" s="38"/>
      <c r="F3" s="37"/>
    </row>
    <row r="4" spans="1:6" s="80" customFormat="1" ht="48" customHeight="1">
      <c r="A4" s="94" t="s">
        <v>204</v>
      </c>
      <c r="B4" s="94"/>
      <c r="C4" s="94"/>
      <c r="D4" s="94"/>
      <c r="E4" s="94"/>
      <c r="F4" s="94"/>
    </row>
    <row r="5" spans="3:6" s="35" customFormat="1" ht="21" customHeight="1">
      <c r="C5" s="36"/>
      <c r="F5" s="40"/>
    </row>
    <row r="6" spans="1:6" s="25" customFormat="1" ht="21" customHeight="1">
      <c r="A6" s="95" t="s">
        <v>128</v>
      </c>
      <c r="B6" s="90" t="s">
        <v>185</v>
      </c>
      <c r="C6" s="90" t="s">
        <v>198</v>
      </c>
      <c r="D6" s="90" t="s">
        <v>199</v>
      </c>
      <c r="E6" s="90" t="s">
        <v>200</v>
      </c>
      <c r="F6" s="90" t="s">
        <v>69</v>
      </c>
    </row>
    <row r="7" spans="1:6" s="25" customFormat="1" ht="28.5" customHeight="1">
      <c r="A7" s="96"/>
      <c r="B7" s="91"/>
      <c r="C7" s="91"/>
      <c r="D7" s="91"/>
      <c r="E7" s="91"/>
      <c r="F7" s="91"/>
    </row>
    <row r="8" spans="1:6" ht="60.75" customHeight="1">
      <c r="A8" s="67" t="s">
        <v>187</v>
      </c>
      <c r="B8" s="69">
        <v>126019.46</v>
      </c>
      <c r="C8" s="69">
        <v>126019.38</v>
      </c>
      <c r="D8" s="69">
        <f aca="true" t="shared" si="0" ref="D8:D15">B8-C8</f>
        <v>0.08000000000174623</v>
      </c>
      <c r="E8" s="69">
        <f aca="true" t="shared" si="1" ref="E8:E15">C8/B8*100</f>
        <v>99.99993651774098</v>
      </c>
      <c r="F8" s="69">
        <f aca="true" t="shared" si="2" ref="F8:F15">C8/$C$15*100</f>
        <v>12.110962371000966</v>
      </c>
    </row>
    <row r="9" spans="1:6" ht="60.75" customHeight="1">
      <c r="A9" s="67" t="s">
        <v>188</v>
      </c>
      <c r="B9" s="69">
        <v>25505.6</v>
      </c>
      <c r="C9" s="69">
        <v>22620.61</v>
      </c>
      <c r="D9" s="69">
        <f t="shared" si="0"/>
        <v>2884.989999999998</v>
      </c>
      <c r="E9" s="69">
        <f t="shared" si="1"/>
        <v>88.68879775421868</v>
      </c>
      <c r="F9" s="69">
        <f t="shared" si="2"/>
        <v>2.173930363084536</v>
      </c>
    </row>
    <row r="10" spans="1:6" ht="60.75" customHeight="1">
      <c r="A10" s="67" t="s">
        <v>189</v>
      </c>
      <c r="B10" s="69">
        <v>7306.36</v>
      </c>
      <c r="C10" s="69">
        <v>6551.93</v>
      </c>
      <c r="D10" s="69">
        <f t="shared" si="0"/>
        <v>754.4299999999994</v>
      </c>
      <c r="E10" s="69">
        <f t="shared" si="1"/>
        <v>89.67433852150731</v>
      </c>
      <c r="F10" s="69">
        <f t="shared" si="2"/>
        <v>0.6296664662802846</v>
      </c>
    </row>
    <row r="11" spans="1:6" ht="60.75" customHeight="1">
      <c r="A11" s="67" t="s">
        <v>190</v>
      </c>
      <c r="B11" s="69">
        <v>734930.38</v>
      </c>
      <c r="C11" s="69">
        <v>730262.32</v>
      </c>
      <c r="D11" s="69">
        <f t="shared" si="0"/>
        <v>4668.060000000056</v>
      </c>
      <c r="E11" s="69">
        <f t="shared" si="1"/>
        <v>99.36482963188975</v>
      </c>
      <c r="F11" s="69">
        <f t="shared" si="2"/>
        <v>70.18110610034635</v>
      </c>
    </row>
    <row r="12" spans="1:6" ht="60.75" customHeight="1">
      <c r="A12" s="67" t="s">
        <v>191</v>
      </c>
      <c r="B12" s="69">
        <v>58.9</v>
      </c>
      <c r="C12" s="69">
        <v>58.9</v>
      </c>
      <c r="D12" s="69">
        <f t="shared" si="0"/>
        <v>0</v>
      </c>
      <c r="E12" s="69">
        <f t="shared" si="1"/>
        <v>100</v>
      </c>
      <c r="F12" s="69">
        <f t="shared" si="2"/>
        <v>0.005660523672247529</v>
      </c>
    </row>
    <row r="13" spans="1:6" ht="60.75" customHeight="1">
      <c r="A13" s="67" t="s">
        <v>192</v>
      </c>
      <c r="B13" s="69">
        <v>145424.17</v>
      </c>
      <c r="C13" s="69">
        <v>140821.12</v>
      </c>
      <c r="D13" s="69">
        <f t="shared" si="0"/>
        <v>4603.0500000000175</v>
      </c>
      <c r="E13" s="69">
        <f t="shared" si="1"/>
        <v>96.83474212024038</v>
      </c>
      <c r="F13" s="69">
        <f t="shared" si="2"/>
        <v>13.533468307511207</v>
      </c>
    </row>
    <row r="14" spans="1:6" ht="60.75" customHeight="1">
      <c r="A14" s="67" t="s">
        <v>193</v>
      </c>
      <c r="B14" s="69">
        <v>23291.5</v>
      </c>
      <c r="C14" s="69">
        <v>14205.51</v>
      </c>
      <c r="D14" s="69">
        <f t="shared" si="0"/>
        <v>9085.99</v>
      </c>
      <c r="E14" s="69">
        <f t="shared" si="1"/>
        <v>60.99010368589399</v>
      </c>
      <c r="F14" s="69">
        <f t="shared" si="2"/>
        <v>1.3652058681043975</v>
      </c>
    </row>
    <row r="15" spans="1:6" ht="33" customHeight="1">
      <c r="A15" s="68" t="s">
        <v>139</v>
      </c>
      <c r="B15" s="70">
        <v>1062536.37</v>
      </c>
      <c r="C15" s="70">
        <v>1040539.77</v>
      </c>
      <c r="D15" s="70">
        <f t="shared" si="0"/>
        <v>21996.600000000093</v>
      </c>
      <c r="E15" s="70">
        <f t="shared" si="1"/>
        <v>97.92980262877965</v>
      </c>
      <c r="F15" s="70">
        <f t="shared" si="2"/>
        <v>100</v>
      </c>
    </row>
  </sheetData>
  <sheetProtection/>
  <autoFilter ref="A7:F15"/>
  <mergeCells count="7">
    <mergeCell ref="A4:F4"/>
    <mergeCell ref="B6:B7"/>
    <mergeCell ref="C6:C7"/>
    <mergeCell ref="F6:F7"/>
    <mergeCell ref="A6:A7"/>
    <mergeCell ref="D6:D7"/>
    <mergeCell ref="E6:E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J33" sqref="J33"/>
    </sheetView>
  </sheetViews>
  <sheetFormatPr defaultColWidth="9.140625" defaultRowHeight="12.75"/>
  <cols>
    <col min="1" max="1" width="30.7109375" style="18" customWidth="1"/>
    <col min="2" max="2" width="10.00390625" style="19" customWidth="1"/>
    <col min="3" max="3" width="8.00390625" style="19" customWidth="1"/>
    <col min="4" max="4" width="10.00390625" style="19" customWidth="1"/>
    <col min="5" max="5" width="8.00390625" style="19" customWidth="1"/>
    <col min="6" max="6" width="9.8515625" style="19" customWidth="1"/>
    <col min="7" max="7" width="8.8515625" style="19" customWidth="1"/>
    <col min="8" max="8" width="11.28125" style="18" customWidth="1"/>
    <col min="9" max="16384" width="8.8515625" style="18" customWidth="1"/>
  </cols>
  <sheetData>
    <row r="1" spans="2:7" s="41" customFormat="1" ht="13.5">
      <c r="B1" s="42"/>
      <c r="C1" s="42"/>
      <c r="D1" s="42"/>
      <c r="E1" s="42"/>
      <c r="F1" s="42"/>
      <c r="G1" s="43" t="s">
        <v>131</v>
      </c>
    </row>
    <row r="2" spans="2:7" s="41" customFormat="1" ht="26.25" customHeight="1">
      <c r="B2" s="42"/>
      <c r="C2" s="42"/>
      <c r="D2" s="42"/>
      <c r="E2" s="42"/>
      <c r="F2" s="42"/>
      <c r="G2" s="42"/>
    </row>
    <row r="3" spans="2:7" s="41" customFormat="1" ht="13.5">
      <c r="B3" s="42"/>
      <c r="C3" s="42"/>
      <c r="D3" s="42"/>
      <c r="E3" s="42"/>
      <c r="F3" s="42"/>
      <c r="G3" s="42"/>
    </row>
    <row r="4" spans="1:7" s="44" customFormat="1" ht="18" customHeight="1">
      <c r="A4" s="97" t="s">
        <v>132</v>
      </c>
      <c r="B4" s="97"/>
      <c r="C4" s="97"/>
      <c r="D4" s="97"/>
      <c r="E4" s="97"/>
      <c r="F4" s="97"/>
      <c r="G4" s="97"/>
    </row>
    <row r="5" spans="1:7" s="41" customFormat="1" ht="30" customHeight="1">
      <c r="A5" s="97" t="s">
        <v>205</v>
      </c>
      <c r="B5" s="97"/>
      <c r="C5" s="97"/>
      <c r="D5" s="97"/>
      <c r="E5" s="97"/>
      <c r="F5" s="97"/>
      <c r="G5" s="97"/>
    </row>
    <row r="6" s="41" customFormat="1" ht="9.75" customHeight="1"/>
    <row r="7" spans="1:7" s="41" customFormat="1" ht="33" customHeight="1">
      <c r="A7" s="100" t="s">
        <v>133</v>
      </c>
      <c r="B7" s="98" t="s">
        <v>186</v>
      </c>
      <c r="C7" s="99"/>
      <c r="D7" s="98" t="s">
        <v>206</v>
      </c>
      <c r="E7" s="99"/>
      <c r="F7" s="101" t="s">
        <v>142</v>
      </c>
      <c r="G7" s="101"/>
    </row>
    <row r="8" spans="1:7" s="41" customFormat="1" ht="42" customHeight="1">
      <c r="A8" s="100"/>
      <c r="B8" s="45" t="s">
        <v>134</v>
      </c>
      <c r="C8" s="45" t="s">
        <v>135</v>
      </c>
      <c r="D8" s="46" t="s">
        <v>134</v>
      </c>
      <c r="E8" s="46" t="s">
        <v>135</v>
      </c>
      <c r="F8" s="47" t="s">
        <v>146</v>
      </c>
      <c r="G8" s="47" t="s">
        <v>147</v>
      </c>
    </row>
    <row r="9" spans="1:7" s="50" customFormat="1" ht="9.75">
      <c r="A9" s="48">
        <v>1</v>
      </c>
      <c r="B9" s="48">
        <v>4</v>
      </c>
      <c r="C9" s="48">
        <v>5</v>
      </c>
      <c r="D9" s="49">
        <v>4</v>
      </c>
      <c r="E9" s="49">
        <v>5</v>
      </c>
      <c r="F9" s="49" t="s">
        <v>143</v>
      </c>
      <c r="G9" s="49">
        <v>7</v>
      </c>
    </row>
    <row r="10" spans="1:7" ht="12.75" customHeight="1">
      <c r="A10" s="71" t="s">
        <v>136</v>
      </c>
      <c r="B10" s="72">
        <v>34</v>
      </c>
      <c r="C10" s="72">
        <f>B10/$B$13*100</f>
        <v>1.666911800755013</v>
      </c>
      <c r="D10" s="83">
        <f>D22</f>
        <v>511.90000000000003</v>
      </c>
      <c r="E10" s="83">
        <f>D10/$D$13*100</f>
        <v>53.28961066000417</v>
      </c>
      <c r="F10" s="83">
        <f>D10-B10</f>
        <v>477.90000000000003</v>
      </c>
      <c r="G10" s="84">
        <f>F10/B10*100</f>
        <v>1405.5882352941178</v>
      </c>
    </row>
    <row r="11" spans="1:7" ht="14.25">
      <c r="A11" s="71" t="s">
        <v>137</v>
      </c>
      <c r="B11" s="72">
        <v>194.6</v>
      </c>
      <c r="C11" s="72">
        <f>B11/$B$13*100</f>
        <v>9.540618718438987</v>
      </c>
      <c r="D11" s="83">
        <f>D26</f>
        <v>358.8</v>
      </c>
      <c r="E11" s="83">
        <f>D11/$D$13*100</f>
        <v>37.35165521549032</v>
      </c>
      <c r="F11" s="83">
        <f>D11-B11</f>
        <v>164.20000000000002</v>
      </c>
      <c r="G11" s="84">
        <f>F11/B11*100</f>
        <v>84.37821171634123</v>
      </c>
    </row>
    <row r="12" spans="1:7" ht="14.25">
      <c r="A12" s="71" t="s">
        <v>138</v>
      </c>
      <c r="B12" s="72">
        <v>1811.1</v>
      </c>
      <c r="C12" s="72">
        <f>B12/$B$13*100</f>
        <v>88.792469480806</v>
      </c>
      <c r="D12" s="83">
        <f>D30</f>
        <v>89.9</v>
      </c>
      <c r="E12" s="83">
        <f>D12/$D$13*100</f>
        <v>9.358734124505517</v>
      </c>
      <c r="F12" s="83">
        <f>D12-B12</f>
        <v>-1721.1999999999998</v>
      </c>
      <c r="G12" s="84">
        <f>F12/B12*100</f>
        <v>-95.03616586604825</v>
      </c>
    </row>
    <row r="13" spans="1:7" ht="14.25">
      <c r="A13" s="73" t="s">
        <v>139</v>
      </c>
      <c r="B13" s="74">
        <f>B10+B11+B12</f>
        <v>2039.6999999999998</v>
      </c>
      <c r="C13" s="75">
        <f>SUM(C10:C12)</f>
        <v>100</v>
      </c>
      <c r="D13" s="74">
        <f>D10+D11+D12</f>
        <v>960.6</v>
      </c>
      <c r="E13" s="75">
        <f>SUM(E10:E12)</f>
        <v>100.00000000000001</v>
      </c>
      <c r="F13" s="74">
        <f>D13-B13</f>
        <v>-1079.1</v>
      </c>
      <c r="G13" s="75">
        <f>F13/B13*100</f>
        <v>-52.90483894690395</v>
      </c>
    </row>
    <row r="14" spans="1:6" ht="13.5">
      <c r="A14" s="19"/>
      <c r="B14" s="102"/>
      <c r="C14" s="102"/>
      <c r="F14" s="20"/>
    </row>
    <row r="15" ht="27" customHeight="1"/>
    <row r="16" spans="1:7" s="41" customFormat="1" ht="29.25" customHeight="1">
      <c r="A16" s="97" t="s">
        <v>132</v>
      </c>
      <c r="B16" s="97"/>
      <c r="C16" s="97"/>
      <c r="D16" s="97"/>
      <c r="E16" s="97"/>
      <c r="F16" s="97"/>
      <c r="G16" s="97"/>
    </row>
    <row r="17" spans="1:7" s="41" customFormat="1" ht="30" customHeight="1">
      <c r="A17" s="97" t="s">
        <v>205</v>
      </c>
      <c r="B17" s="97"/>
      <c r="C17" s="97"/>
      <c r="D17" s="97"/>
      <c r="E17" s="97"/>
      <c r="F17" s="97"/>
      <c r="G17" s="97"/>
    </row>
    <row r="18" s="41" customFormat="1" ht="11.25" customHeight="1"/>
    <row r="19" spans="1:7" s="41" customFormat="1" ht="33" customHeight="1">
      <c r="A19" s="100" t="s">
        <v>181</v>
      </c>
      <c r="B19" s="98" t="s">
        <v>186</v>
      </c>
      <c r="C19" s="99"/>
      <c r="D19" s="98" t="s">
        <v>206</v>
      </c>
      <c r="E19" s="99"/>
      <c r="F19" s="101" t="s">
        <v>142</v>
      </c>
      <c r="G19" s="101"/>
    </row>
    <row r="20" spans="1:7" s="51" customFormat="1" ht="34.5" customHeight="1">
      <c r="A20" s="100"/>
      <c r="B20" s="45" t="s">
        <v>134</v>
      </c>
      <c r="C20" s="45" t="s">
        <v>135</v>
      </c>
      <c r="D20" s="45" t="s">
        <v>134</v>
      </c>
      <c r="E20" s="45" t="s">
        <v>135</v>
      </c>
      <c r="F20" s="45" t="s">
        <v>146</v>
      </c>
      <c r="G20" s="45" t="s">
        <v>147</v>
      </c>
    </row>
    <row r="21" spans="1:7" s="52" customFormat="1" ht="9.75">
      <c r="A21" s="48">
        <v>1</v>
      </c>
      <c r="B21" s="48">
        <v>4</v>
      </c>
      <c r="C21" s="48">
        <v>5</v>
      </c>
      <c r="D21" s="48">
        <v>4</v>
      </c>
      <c r="E21" s="48">
        <v>5</v>
      </c>
      <c r="F21" s="48" t="s">
        <v>143</v>
      </c>
      <c r="G21" s="48">
        <v>7</v>
      </c>
    </row>
    <row r="22" spans="1:7" s="1" customFormat="1" ht="18" customHeight="1">
      <c r="A22" s="76" t="s">
        <v>136</v>
      </c>
      <c r="B22" s="77">
        <f>SUM(B23:B25)</f>
        <v>34</v>
      </c>
      <c r="C22" s="77">
        <f aca="true" t="shared" si="0" ref="C22:C34">B22/$B$34*100</f>
        <v>1.666911800755013</v>
      </c>
      <c r="D22" s="77">
        <f>SUM(D23:D25)</f>
        <v>511.90000000000003</v>
      </c>
      <c r="E22" s="77">
        <f aca="true" t="shared" si="1" ref="E22:E34">D22/$D$34*100</f>
        <v>53.28961066000417</v>
      </c>
      <c r="F22" s="77">
        <f>D22-B22</f>
        <v>477.90000000000003</v>
      </c>
      <c r="G22" s="77">
        <f>F22/B22*100</f>
        <v>1405.5882352941178</v>
      </c>
    </row>
    <row r="23" spans="1:7" s="1" customFormat="1" ht="18" customHeight="1">
      <c r="A23" s="71" t="s">
        <v>140</v>
      </c>
      <c r="B23" s="78">
        <v>0</v>
      </c>
      <c r="C23" s="79">
        <f t="shared" si="0"/>
        <v>0</v>
      </c>
      <c r="D23" s="78">
        <v>38.1</v>
      </c>
      <c r="E23" s="79">
        <f t="shared" si="1"/>
        <v>3.966271080574641</v>
      </c>
      <c r="F23" s="79">
        <f aca="true" t="shared" si="2" ref="F23:F37">D23-B23</f>
        <v>38.1</v>
      </c>
      <c r="G23" s="79" t="e">
        <f aca="true" t="shared" si="3" ref="G23:G35">F23/B23*100</f>
        <v>#DIV/0!</v>
      </c>
    </row>
    <row r="24" spans="1:7" s="1" customFormat="1" ht="18" customHeight="1">
      <c r="A24" s="71" t="s">
        <v>141</v>
      </c>
      <c r="B24" s="78">
        <v>16.7</v>
      </c>
      <c r="C24" s="79">
        <f t="shared" si="0"/>
        <v>0.818747855076727</v>
      </c>
      <c r="D24" s="78">
        <v>409.5</v>
      </c>
      <c r="E24" s="79">
        <f t="shared" si="1"/>
        <v>42.62960649594004</v>
      </c>
      <c r="F24" s="79">
        <f t="shared" si="2"/>
        <v>392.8</v>
      </c>
      <c r="G24" s="79">
        <f t="shared" si="3"/>
        <v>2352.095808383234</v>
      </c>
    </row>
    <row r="25" spans="1:7" s="1" customFormat="1" ht="18" customHeight="1">
      <c r="A25" s="71" t="s">
        <v>182</v>
      </c>
      <c r="B25" s="78">
        <v>17.3</v>
      </c>
      <c r="C25" s="79">
        <f t="shared" si="0"/>
        <v>0.8481639456782861</v>
      </c>
      <c r="D25" s="78">
        <v>64.3</v>
      </c>
      <c r="E25" s="79">
        <f t="shared" si="1"/>
        <v>6.6937330834894855</v>
      </c>
      <c r="F25" s="79">
        <f t="shared" si="2"/>
        <v>47</v>
      </c>
      <c r="G25" s="79">
        <f t="shared" si="3"/>
        <v>271.67630057803467</v>
      </c>
    </row>
    <row r="26" spans="1:7" s="1" customFormat="1" ht="18" customHeight="1">
      <c r="A26" s="76" t="s">
        <v>137</v>
      </c>
      <c r="B26" s="77">
        <f>SUM(B27:B29)</f>
        <v>194.6</v>
      </c>
      <c r="C26" s="77">
        <f t="shared" si="0"/>
        <v>9.540618718438987</v>
      </c>
      <c r="D26" s="77">
        <f>SUM(D27:D29)</f>
        <v>358.8</v>
      </c>
      <c r="E26" s="77">
        <v>0</v>
      </c>
      <c r="F26" s="77">
        <f t="shared" si="2"/>
        <v>164.20000000000002</v>
      </c>
      <c r="G26" s="77">
        <f t="shared" si="3"/>
        <v>84.37821171634123</v>
      </c>
    </row>
    <row r="27" spans="1:7" s="1" customFormat="1" ht="18" customHeight="1">
      <c r="A27" s="71" t="s">
        <v>140</v>
      </c>
      <c r="B27" s="78">
        <v>0</v>
      </c>
      <c r="C27" s="79">
        <f t="shared" si="0"/>
        <v>0</v>
      </c>
      <c r="D27" s="78">
        <v>79.5</v>
      </c>
      <c r="E27" s="79">
        <f t="shared" si="1"/>
        <v>8.276077451592755</v>
      </c>
      <c r="F27" s="79">
        <f t="shared" si="2"/>
        <v>79.5</v>
      </c>
      <c r="G27" s="79" t="e">
        <f t="shared" si="3"/>
        <v>#DIV/0!</v>
      </c>
    </row>
    <row r="28" spans="1:7" s="1" customFormat="1" ht="18" customHeight="1">
      <c r="A28" s="71" t="s">
        <v>141</v>
      </c>
      <c r="B28" s="78">
        <v>194.6</v>
      </c>
      <c r="C28" s="79">
        <f t="shared" si="0"/>
        <v>9.540618718438987</v>
      </c>
      <c r="D28" s="78">
        <v>279.3</v>
      </c>
      <c r="E28" s="79">
        <f t="shared" si="1"/>
        <v>29.075577763897563</v>
      </c>
      <c r="F28" s="79">
        <f t="shared" si="2"/>
        <v>84.70000000000002</v>
      </c>
      <c r="G28" s="79">
        <f t="shared" si="3"/>
        <v>43.52517985611512</v>
      </c>
    </row>
    <row r="29" spans="1:7" s="1" customFormat="1" ht="18" customHeight="1">
      <c r="A29" s="71" t="s">
        <v>182</v>
      </c>
      <c r="B29" s="78">
        <v>0</v>
      </c>
      <c r="C29" s="79">
        <f t="shared" si="0"/>
        <v>0</v>
      </c>
      <c r="D29" s="78">
        <v>0</v>
      </c>
      <c r="E29" s="79">
        <f t="shared" si="1"/>
        <v>0</v>
      </c>
      <c r="F29" s="79">
        <f t="shared" si="2"/>
        <v>0</v>
      </c>
      <c r="G29" s="79" t="e">
        <f t="shared" si="3"/>
        <v>#DIV/0!</v>
      </c>
    </row>
    <row r="30" spans="1:7" s="1" customFormat="1" ht="18" customHeight="1">
      <c r="A30" s="76" t="s">
        <v>138</v>
      </c>
      <c r="B30" s="77">
        <f>SUM(B31:B33)</f>
        <v>1811.1</v>
      </c>
      <c r="C30" s="77">
        <f t="shared" si="0"/>
        <v>88.792469480806</v>
      </c>
      <c r="D30" s="77">
        <f>SUM(D31:D33)</f>
        <v>89.9</v>
      </c>
      <c r="E30" s="77">
        <f t="shared" si="1"/>
        <v>9.358734124505517</v>
      </c>
      <c r="F30" s="77">
        <f t="shared" si="2"/>
        <v>-1721.1999999999998</v>
      </c>
      <c r="G30" s="77">
        <f t="shared" si="3"/>
        <v>-95.03616586604825</v>
      </c>
    </row>
    <row r="31" spans="1:7" s="1" customFormat="1" ht="18" customHeight="1">
      <c r="A31" s="71" t="s">
        <v>140</v>
      </c>
      <c r="B31" s="78">
        <v>34.4</v>
      </c>
      <c r="C31" s="79">
        <f t="shared" si="0"/>
        <v>1.6865225278227192</v>
      </c>
      <c r="D31" s="78">
        <v>8.3</v>
      </c>
      <c r="E31" s="79">
        <f t="shared" si="1"/>
        <v>0.8640433062669166</v>
      </c>
      <c r="F31" s="79">
        <f t="shared" si="2"/>
        <v>-26.099999999999998</v>
      </c>
      <c r="G31" s="79">
        <f t="shared" si="3"/>
        <v>-75.87209302325581</v>
      </c>
    </row>
    <row r="32" spans="1:7" s="1" customFormat="1" ht="18" customHeight="1">
      <c r="A32" s="71" t="s">
        <v>141</v>
      </c>
      <c r="B32" s="78">
        <v>31.1</v>
      </c>
      <c r="C32" s="79">
        <f t="shared" si="0"/>
        <v>1.5247340295141445</v>
      </c>
      <c r="D32" s="78">
        <v>43</v>
      </c>
      <c r="E32" s="79">
        <f t="shared" si="1"/>
        <v>4.476368936081616</v>
      </c>
      <c r="F32" s="79">
        <f t="shared" si="2"/>
        <v>11.899999999999999</v>
      </c>
      <c r="G32" s="79">
        <f t="shared" si="3"/>
        <v>38.2636655948553</v>
      </c>
    </row>
    <row r="33" spans="1:7" s="1" customFormat="1" ht="18" customHeight="1">
      <c r="A33" s="71" t="s">
        <v>182</v>
      </c>
      <c r="B33" s="78">
        <v>1745.6</v>
      </c>
      <c r="C33" s="79">
        <f t="shared" si="0"/>
        <v>85.58121292346914</v>
      </c>
      <c r="D33" s="78">
        <v>38.6</v>
      </c>
      <c r="E33" s="79">
        <f t="shared" si="1"/>
        <v>4.018321882156985</v>
      </c>
      <c r="F33" s="79">
        <f t="shared" si="2"/>
        <v>-1707</v>
      </c>
      <c r="G33" s="79">
        <f t="shared" si="3"/>
        <v>-97.78872593950506</v>
      </c>
    </row>
    <row r="34" spans="1:7" s="1" customFormat="1" ht="18" customHeight="1">
      <c r="A34" s="76" t="s">
        <v>139</v>
      </c>
      <c r="B34" s="77">
        <f>SUM(B22,B26,B30)</f>
        <v>2039.6999999999998</v>
      </c>
      <c r="C34" s="77">
        <f t="shared" si="0"/>
        <v>100</v>
      </c>
      <c r="D34" s="77">
        <f>SUM(D22,D26,D30)</f>
        <v>960.6</v>
      </c>
      <c r="E34" s="77">
        <f t="shared" si="1"/>
        <v>100</v>
      </c>
      <c r="F34" s="77">
        <f t="shared" si="2"/>
        <v>-1079.1</v>
      </c>
      <c r="G34" s="77">
        <f t="shared" si="3"/>
        <v>-52.90483894690395</v>
      </c>
    </row>
    <row r="35" spans="1:7" s="1" customFormat="1" ht="18" customHeight="1">
      <c r="A35" s="71" t="s">
        <v>140</v>
      </c>
      <c r="B35" s="78">
        <f>SUM(B23,B27,B31)</f>
        <v>34.4</v>
      </c>
      <c r="C35" s="79">
        <f>SUM(C23,C27,C31)</f>
        <v>1.6865225278227192</v>
      </c>
      <c r="D35" s="78">
        <f>SUM(D23,D27,D31)</f>
        <v>125.89999999999999</v>
      </c>
      <c r="E35" s="79">
        <f>SUM(E23,E27,E31)</f>
        <v>13.106391838434313</v>
      </c>
      <c r="F35" s="79">
        <f>D35-B35</f>
        <v>91.5</v>
      </c>
      <c r="G35" s="79">
        <f t="shared" si="3"/>
        <v>265.98837209302326</v>
      </c>
    </row>
    <row r="36" spans="1:7" s="1" customFormat="1" ht="18" customHeight="1">
      <c r="A36" s="71" t="s">
        <v>141</v>
      </c>
      <c r="B36" s="78">
        <f>SUM(B24,B28,B32)</f>
        <v>242.39999999999998</v>
      </c>
      <c r="C36" s="79">
        <f>SUM(C24,C28,C32)</f>
        <v>11.884100603029859</v>
      </c>
      <c r="D36" s="78">
        <f>SUM(D24,D28,D32)</f>
        <v>731.8</v>
      </c>
      <c r="E36" s="79">
        <f>SUM(E24,E28,E32)</f>
        <v>76.18155319591922</v>
      </c>
      <c r="F36" s="79">
        <f t="shared" si="2"/>
        <v>489.4</v>
      </c>
      <c r="G36" s="79">
        <f>F36/B36*100</f>
        <v>201.8976897689769</v>
      </c>
    </row>
    <row r="37" spans="1:7" s="1" customFormat="1" ht="18" customHeight="1">
      <c r="A37" s="71" t="s">
        <v>182</v>
      </c>
      <c r="B37" s="78">
        <f>SUM(B25,B29,B33)</f>
        <v>1762.8999999999999</v>
      </c>
      <c r="C37" s="79">
        <f>SUM(C25,C29,C33)</f>
        <v>86.42937686914742</v>
      </c>
      <c r="D37" s="78">
        <f>SUM(D25,D29,D33)</f>
        <v>102.9</v>
      </c>
      <c r="E37" s="79">
        <f>SUM(E25,E29,E33)</f>
        <v>10.71205496564647</v>
      </c>
      <c r="F37" s="79">
        <f t="shared" si="2"/>
        <v>-1659.9999999999998</v>
      </c>
      <c r="G37" s="79">
        <f>F37/B37*100</f>
        <v>-94.16302683079017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Лебедева Валентина О.</cp:lastModifiedBy>
  <cp:lastPrinted>2018-02-22T10:37:43Z</cp:lastPrinted>
  <dcterms:created xsi:type="dcterms:W3CDTF">2002-03-11T10:22:12Z</dcterms:created>
  <dcterms:modified xsi:type="dcterms:W3CDTF">2018-02-22T10:47:06Z</dcterms:modified>
  <cp:category/>
  <cp:version/>
  <cp:contentType/>
  <cp:contentStatus/>
</cp:coreProperties>
</file>