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прил. 2 на 2016г.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<sst xmlns="http://schemas.openxmlformats.org/spreadsheetml/2006/main" count="91" uniqueCount="91">
  <si>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 xml:space="preserve">                                                                          Приложение  2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</si>
  <si>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</si>
  <si>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</si>
  <si>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</si>
  <si>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</si>
  <si>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от 23.12.2015 №   160-рсд   </t>
  </si>
  <si>
    <t>(в редакции решения совета депутатов от 21.12.2016   №    276-рсд)</t>
  </si>
  <si>
    <t xml:space="preserve">Доходы бюджета муниципального образования Сланцевский муниципальный район  </t>
  </si>
  <si>
    <t xml:space="preserve">              Ленинградской области на  2016 год</t>
  </si>
  <si>
    <t>Код бюджетной классификации</t>
  </si>
  <si>
    <t xml:space="preserve">           Источник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</si>
  <si>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</si>
  <si>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</si>
  <si>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</si>
  <si>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</si>
  <si>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</si>
  <si>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</si>
  <si>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</si>
  <si>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</si>
  <si>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</si>
  <si>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</si>
  <si>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</si>
  <si>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1 05 02000 02 0000 110</t>
  </si>
  <si>
    <t xml:space="preserve"> Единый налог на вмененный доход для отдельных видов деятельности</t>
  </si>
  <si>
    <t xml:space="preserve"> 1 05 03000 01 0000 110</t>
  </si>
  <si>
    <t xml:space="preserve"> Единый сельскохозяйственный налог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</si>
  <si>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</si>
  <si>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</si>
  <si>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1 08 00000 00 0000 000</t>
  </si>
  <si>
    <t xml:space="preserve"> Государственная пошлина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</si>
  <si>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</si>
  <si>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</si>
  <si>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</si>
  <si>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</si>
  <si>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</si>
  <si>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</si>
  <si>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1 11 05020 00 0000 120
</t>
  </si>
  <si>
    <t xml:space="preserve"> 1 11 05070 00 0000 120</t>
  </si>
  <si>
    <t xml:space="preserve">1 11 09000 00 0000 120
</t>
  </si>
  <si>
    <t xml:space="preserve">1 11 09040 00 0000 120
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</si>
  <si>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</si>
  <si>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</si>
  <si>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</si>
  <si>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</si>
  <si>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</si>
  <si>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</si>
  <si>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</si>
  <si>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 1 13 02000 00 0000 130</t>
  </si>
  <si>
    <t xml:space="preserve"> 1 14 00000 00 0000 000</t>
  </si>
  <si>
    <t xml:space="preserve"> Доходы от продажи материальных и нематериальных активов</t>
  </si>
  <si>
    <t>000 1 14 02000 00 0000 000</t>
  </si>
  <si>
    <t xml:space="preserve"> Доходы от реализации имущества находящегося в государственной и муниципальной собственности</t>
  </si>
  <si>
    <t xml:space="preserve"> 1 14 02000 00 0000 000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</si>
  <si>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</si>
  <si>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</si>
  <si>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</si>
  <si>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</si>
  <si>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</si>
  <si>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организациями муниципальных районов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</si>
  <si>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</si>
  <si>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</si>
  <si>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</si>
  <si>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</si>
  <si>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</si>
  <si>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</si>
  <si>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</si>
  <si>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</si>
  <si>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</si>
  <si>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бюджетной системы Российской Федерации</t>
  </si>
  <si>
    <t xml:space="preserve"> 2 02 02000 00 0000 151</t>
  </si>
  <si>
    <t>Субсидии бюджетам бюджетной системы Российской Федерации (межбюджетные субсидии)</t>
  </si>
  <si>
    <t xml:space="preserve"> 2 02 03000 00 0000 151</t>
  </si>
  <si>
    <t>Субвенции бюджетам бюджетной системы Российской Федерации</t>
  </si>
  <si>
    <t xml:space="preserve"> 2 02 04000 00 0000 151</t>
  </si>
  <si>
    <t>Иные межбюджетные трансферты</t>
  </si>
  <si>
    <t xml:space="preserve"> 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</si>
  <si>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</si>
  <si>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</si>
  <si>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</si>
  <si>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 xml:space="preserve">       Всего доходов</t>
  </si>
  <si>
    <t>1 11 07000 00 0000 120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</si>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</sst>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#,##0.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166" fontId="3" fillId="0" borderId="0" xfId="58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166" fontId="7" fillId="0" borderId="12" xfId="0" applyNumberFormat="1" applyFont="1" applyBorder="1" applyAlignment="1">
      <alignment horizontal="right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166" fontId="8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166" fontId="2" fillId="0" borderId="15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4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10" fillId="0" borderId="14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33" borderId="13" xfId="0" applyFont="1" applyFill="1" applyBorder="1" applyAlignment="1">
      <alignment/>
    </xf>
    <xf numFmtId="0" fontId="10" fillId="33" borderId="14" xfId="0" applyNumberFormat="1" applyFont="1" applyFill="1" applyBorder="1" applyAlignment="1">
      <alignment wrapText="1"/>
    </xf>
    <xf numFmtId="166" fontId="2" fillId="33" borderId="15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166" fontId="10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66" fontId="7" fillId="0" borderId="15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2" fillId="0" borderId="16" xfId="0" applyFont="1" applyBorder="1" applyAlignment="1">
      <alignment wrapText="1"/>
    </xf>
    <xf numFmtId="166" fontId="2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166" fontId="2" fillId="0" borderId="20" xfId="0" applyNumberFormat="1" applyFont="1" applyFill="1" applyBorder="1" applyAlignment="1">
      <alignment/>
    </xf>
    <xf numFmtId="166" fontId="11" fillId="0" borderId="21" xfId="0" applyNumberFormat="1" applyFont="1" applyFill="1" applyBorder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164" fontId="6" fillId="0" borderId="21" xfId="0" applyNumberFormat="1" applyFont="1" applyBorder="1" applyAlignment="1">
      <alignment horizontal="center" wrapText="1"/>
    </xf>
    <xf numFmtId="0" fontId="11" fillId="0" borderId="2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G46" sqref="G46"/>
    </sheetView>
  </sheetViews>
  <sheetFormatPr defaultColWidth="8.875" defaultRowHeight="12.75"/>
  <cols>
    <col min="1" max="1" width="24.875" style="1" customWidth="1"/>
    <col min="2" max="2" width="69.75390625" style="1" customWidth="1"/>
    <col min="3" max="3" width="12.625" style="2" customWidth="1"/>
    <col min="4" max="4" width="11.625" style="1" customWidth="1"/>
    <col min="5" max="16384" width="8.875" style="1" customWidth="1"/>
  </cols>
  <sheetData>
    <row r="1" ht="15">
      <c r="C1" s="3" t="s">
        <v>0</v>
      </c>
    </row>
    <row r="2" ht="15">
      <c r="C2" s="3" t="s">
        <v>1</v>
      </c>
    </row>
    <row r="3" ht="15">
      <c r="C3" s="3" t="s">
        <v>2</v>
      </c>
    </row>
    <row r="4" ht="15">
      <c r="C4" s="3" t="s">
        <v>3</v>
      </c>
    </row>
    <row r="5" ht="15">
      <c r="C5" s="3" t="s">
        <v>4</v>
      </c>
    </row>
    <row r="6" spans="2:3" ht="19.5" customHeight="1">
      <c r="B6" s="4"/>
      <c r="C6" s="5" t="s">
        <v>5</v>
      </c>
    </row>
    <row r="7" spans="2:3" ht="12.75">
      <c r="B7" s="6"/>
      <c r="C7" s="7" t="s">
        <v>6</v>
      </c>
    </row>
    <row r="8" ht="12.75">
      <c r="B8" s="8"/>
    </row>
    <row r="10" spans="1:3" ht="18.75">
      <c r="A10" s="50" t="s">
        <v>7</v>
      </c>
      <c r="B10" s="50"/>
      <c r="C10" s="50"/>
    </row>
    <row r="11" spans="1:3" ht="18.75">
      <c r="A11" s="9"/>
      <c r="B11" s="9" t="s">
        <v>8</v>
      </c>
      <c r="C11" s="10"/>
    </row>
    <row r="12" ht="15">
      <c r="B12" s="11"/>
    </row>
    <row r="13" spans="1:3" ht="12.75" customHeight="1">
      <c r="A13" s="51" t="s">
        <v>9</v>
      </c>
      <c r="B13" s="52" t="s">
        <v>10</v>
      </c>
      <c r="C13" s="53" t="s">
        <v>11</v>
      </c>
    </row>
    <row r="14" spans="1:3" ht="21" customHeight="1">
      <c r="A14" s="51"/>
      <c r="B14" s="52"/>
      <c r="C14" s="53"/>
    </row>
    <row r="15" spans="1:3" ht="18.75" customHeight="1">
      <c r="A15" s="12" t="s">
        <v>12</v>
      </c>
      <c r="B15" s="13" t="s">
        <v>13</v>
      </c>
      <c r="C15" s="14">
        <f>C16+C18+C23+C24+C33+C38+C42+C44+C35+C45</f>
        <v>367047.30000000005</v>
      </c>
    </row>
    <row r="16" spans="1:3" ht="17.25" customHeight="1">
      <c r="A16" s="15" t="s">
        <v>14</v>
      </c>
      <c r="B16" s="16" t="s">
        <v>15</v>
      </c>
      <c r="C16" s="17">
        <f>SUM(C17:C17)</f>
        <v>209514.2</v>
      </c>
    </row>
    <row r="17" spans="1:4" ht="16.5" customHeight="1">
      <c r="A17" s="18" t="s">
        <v>16</v>
      </c>
      <c r="B17" s="19" t="s">
        <v>17</v>
      </c>
      <c r="C17" s="20">
        <f>191773.7+13945.7+13471-9676.2</f>
        <v>209514.2</v>
      </c>
      <c r="D17" s="21"/>
    </row>
    <row r="18" spans="1:4" ht="16.5" customHeight="1">
      <c r="A18" s="15" t="s">
        <v>18</v>
      </c>
      <c r="B18" s="16" t="s">
        <v>19</v>
      </c>
      <c r="C18" s="17">
        <f>SUM(C19:C22)</f>
        <v>65148.4</v>
      </c>
      <c r="D18" s="21"/>
    </row>
    <row r="19" spans="1:4" ht="16.5" customHeight="1">
      <c r="A19" s="18" t="s">
        <v>20</v>
      </c>
      <c r="B19" s="19" t="s">
        <v>21</v>
      </c>
      <c r="C19" s="20">
        <f>40051+5500</f>
        <v>45551</v>
      </c>
      <c r="D19" s="21"/>
    </row>
    <row r="20" spans="1:3" ht="15">
      <c r="A20" s="18" t="s">
        <v>22</v>
      </c>
      <c r="B20" s="19" t="s">
        <v>23</v>
      </c>
      <c r="C20" s="20">
        <f>19596-800</f>
        <v>18796</v>
      </c>
    </row>
    <row r="21" spans="1:3" ht="15">
      <c r="A21" s="18" t="s">
        <v>24</v>
      </c>
      <c r="B21" s="19" t="s">
        <v>25</v>
      </c>
      <c r="C21" s="20">
        <f>76+41</f>
        <v>117</v>
      </c>
    </row>
    <row r="22" spans="1:3" ht="15">
      <c r="A22" s="18" t="s">
        <v>26</v>
      </c>
      <c r="B22" s="19" t="s">
        <v>27</v>
      </c>
      <c r="C22" s="20">
        <f>132+552.4</f>
        <v>684.4</v>
      </c>
    </row>
    <row r="23" spans="1:4" ht="12.75">
      <c r="A23" s="15" t="s">
        <v>28</v>
      </c>
      <c r="B23" s="16" t="s">
        <v>29</v>
      </c>
      <c r="C23" s="17">
        <v>4741</v>
      </c>
      <c r="D23" s="2"/>
    </row>
    <row r="24" spans="1:4" ht="25.5">
      <c r="A24" s="15" t="s">
        <v>30</v>
      </c>
      <c r="B24" s="16" t="s">
        <v>31</v>
      </c>
      <c r="C24" s="17">
        <f>C25+C29+C31</f>
        <v>42630.200000000004</v>
      </c>
      <c r="D24" s="22"/>
    </row>
    <row r="25" spans="1:3" ht="48">
      <c r="A25" s="23" t="s">
        <v>32</v>
      </c>
      <c r="B25" s="24" t="s">
        <v>33</v>
      </c>
      <c r="C25" s="17">
        <f>C26+C27+C28</f>
        <v>42552.700000000004</v>
      </c>
    </row>
    <row r="26" spans="1:3" ht="36.75">
      <c r="A26" s="25" t="s">
        <v>34</v>
      </c>
      <c r="B26" s="26" t="s">
        <v>35</v>
      </c>
      <c r="C26" s="20">
        <f>20078.7+8706.6+1000+1945.5</f>
        <v>31730.800000000003</v>
      </c>
    </row>
    <row r="27" spans="1:3" ht="48.75">
      <c r="A27" s="27" t="s">
        <v>36</v>
      </c>
      <c r="B27" s="26" t="s">
        <v>82</v>
      </c>
      <c r="C27" s="20">
        <v>288.9</v>
      </c>
    </row>
    <row r="28" spans="1:3" ht="24.75">
      <c r="A28" s="28" t="s">
        <v>37</v>
      </c>
      <c r="B28" s="29" t="s">
        <v>83</v>
      </c>
      <c r="C28" s="30">
        <f>12144-1611</f>
        <v>10533</v>
      </c>
    </row>
    <row r="29" spans="1:3" s="22" customFormat="1" ht="12.75">
      <c r="A29" s="31" t="s">
        <v>80</v>
      </c>
      <c r="B29" s="24" t="s">
        <v>81</v>
      </c>
      <c r="C29" s="17">
        <f>C30</f>
        <v>65.5</v>
      </c>
    </row>
    <row r="30" spans="1:3" ht="24.75">
      <c r="A30" s="27" t="s">
        <v>86</v>
      </c>
      <c r="B30" s="26" t="s">
        <v>85</v>
      </c>
      <c r="C30" s="20">
        <f>100-34.5</f>
        <v>65.5</v>
      </c>
    </row>
    <row r="31" spans="1:3" ht="48">
      <c r="A31" s="32" t="s">
        <v>38</v>
      </c>
      <c r="B31" s="24" t="s">
        <v>84</v>
      </c>
      <c r="C31" s="17">
        <f>C32</f>
        <v>12</v>
      </c>
    </row>
    <row r="32" spans="1:3" ht="48.75">
      <c r="A32" s="27" t="s">
        <v>39</v>
      </c>
      <c r="B32" s="26" t="s">
        <v>87</v>
      </c>
      <c r="C32" s="20">
        <v>12</v>
      </c>
    </row>
    <row r="33" spans="1:3" ht="12.75">
      <c r="A33" s="15" t="s">
        <v>40</v>
      </c>
      <c r="B33" s="16" t="s">
        <v>41</v>
      </c>
      <c r="C33" s="17">
        <f>C34</f>
        <v>1920.3</v>
      </c>
    </row>
    <row r="34" spans="1:3" ht="15">
      <c r="A34" s="33" t="s">
        <v>42</v>
      </c>
      <c r="B34" s="19" t="s">
        <v>43</v>
      </c>
      <c r="C34" s="20">
        <f>290.3+1300+330</f>
        <v>1920.3</v>
      </c>
    </row>
    <row r="35" spans="1:3" s="22" customFormat="1" ht="12.75">
      <c r="A35" s="34" t="s">
        <v>44</v>
      </c>
      <c r="B35" s="16" t="s">
        <v>45</v>
      </c>
      <c r="C35" s="17">
        <f>C37+C36</f>
        <v>33376.200000000004</v>
      </c>
    </row>
    <row r="36" spans="1:3" s="22" customFormat="1" ht="15">
      <c r="A36" s="18" t="s">
        <v>46</v>
      </c>
      <c r="B36" s="19" t="s">
        <v>88</v>
      </c>
      <c r="C36" s="20">
        <f>7651.9-590.4+595+6.2+58-66.2-191.4+40-0.2-377.7</f>
        <v>7125.200000000001</v>
      </c>
    </row>
    <row r="37" spans="1:4" s="22" customFormat="1" ht="15">
      <c r="A37" s="18" t="s">
        <v>47</v>
      </c>
      <c r="B37" s="35" t="s">
        <v>89</v>
      </c>
      <c r="C37" s="20">
        <f>25498.9+2478.5+55-157.2-888.6+0.2+152.9-888.7</f>
        <v>26251.000000000004</v>
      </c>
      <c r="D37" s="36"/>
    </row>
    <row r="38" spans="1:3" ht="12.75">
      <c r="A38" s="15" t="s">
        <v>48</v>
      </c>
      <c r="B38" s="16" t="s">
        <v>49</v>
      </c>
      <c r="C38" s="17">
        <f>C41+C40</f>
        <v>4407.299999999998</v>
      </c>
    </row>
    <row r="39" spans="1:3" ht="26.25">
      <c r="A39" s="33" t="s">
        <v>50</v>
      </c>
      <c r="B39" s="19" t="s">
        <v>51</v>
      </c>
      <c r="C39" s="20">
        <v>0</v>
      </c>
    </row>
    <row r="40" spans="1:4" ht="51">
      <c r="A40" s="33" t="s">
        <v>52</v>
      </c>
      <c r="B40" s="37" t="s">
        <v>90</v>
      </c>
      <c r="C40" s="20">
        <f>542.6+20000-7548.5-880.6-7059.9-4323.8</f>
        <v>729.7999999999984</v>
      </c>
      <c r="D40" s="36"/>
    </row>
    <row r="41" spans="1:3" ht="26.25">
      <c r="A41" s="33" t="s">
        <v>53</v>
      </c>
      <c r="B41" s="19" t="s">
        <v>54</v>
      </c>
      <c r="C41" s="20">
        <f>2019.5+200+849.2+608.8</f>
        <v>3677.5</v>
      </c>
    </row>
    <row r="42" spans="1:3" ht="14.25">
      <c r="A42" s="38" t="s">
        <v>55</v>
      </c>
      <c r="B42" s="16" t="s">
        <v>56</v>
      </c>
      <c r="C42" s="17">
        <f>C43</f>
        <v>0</v>
      </c>
    </row>
    <row r="43" spans="1:3" ht="26.25">
      <c r="A43" s="33" t="s">
        <v>57</v>
      </c>
      <c r="B43" s="19" t="s">
        <v>58</v>
      </c>
      <c r="C43" s="20">
        <v>0</v>
      </c>
    </row>
    <row r="44" spans="1:3" ht="12.75">
      <c r="A44" s="15" t="s">
        <v>59</v>
      </c>
      <c r="B44" s="16" t="s">
        <v>60</v>
      </c>
      <c r="C44" s="17">
        <f>4285.2+91.5</f>
        <v>4376.7</v>
      </c>
    </row>
    <row r="45" spans="1:3" ht="15.75" customHeight="1">
      <c r="A45" s="15" t="s">
        <v>61</v>
      </c>
      <c r="B45" s="16" t="s">
        <v>62</v>
      </c>
      <c r="C45" s="17">
        <f>16432.5-16351.3+6+2.6+10+614.8+6+212.4</f>
        <v>933.0000000000007</v>
      </c>
    </row>
    <row r="46" spans="1:4" ht="18.75" customHeight="1">
      <c r="A46" s="38" t="s">
        <v>63</v>
      </c>
      <c r="B46" s="39" t="s">
        <v>64</v>
      </c>
      <c r="C46" s="40">
        <f>C47+C52</f>
        <v>947536.5000000001</v>
      </c>
      <c r="D46" s="21"/>
    </row>
    <row r="47" spans="1:4" ht="28.5" customHeight="1">
      <c r="A47" s="15" t="s">
        <v>65</v>
      </c>
      <c r="B47" s="16" t="s">
        <v>66</v>
      </c>
      <c r="C47" s="17">
        <f>SUM(C48:C51)</f>
        <v>931185.2000000001</v>
      </c>
      <c r="D47" s="41"/>
    </row>
    <row r="48" spans="1:3" ht="20.25" customHeight="1">
      <c r="A48" s="33" t="s">
        <v>67</v>
      </c>
      <c r="B48" s="42" t="s">
        <v>68</v>
      </c>
      <c r="C48" s="20">
        <f>18817.5+35480.5+33700.3+7548.5</f>
        <v>95546.8</v>
      </c>
    </row>
    <row r="49" spans="1:3" ht="30" customHeight="1">
      <c r="A49" s="33" t="s">
        <v>69</v>
      </c>
      <c r="B49" s="42" t="s">
        <v>70</v>
      </c>
      <c r="C49" s="20">
        <f>62942.2+16640.8+2288.6+435.3+7443+23.5+6027.2+0.1</f>
        <v>95800.70000000001</v>
      </c>
    </row>
    <row r="50" spans="1:4" ht="18.75" customHeight="1">
      <c r="A50" s="33" t="s">
        <v>71</v>
      </c>
      <c r="B50" s="42" t="s">
        <v>72</v>
      </c>
      <c r="C50" s="43">
        <f>554809.1-0.3+45805.8+2444.9+23044.8+19164.5-719.7+173.1-0.1</f>
        <v>644722.1000000001</v>
      </c>
      <c r="D50" s="4"/>
    </row>
    <row r="51" spans="1:3" ht="20.25" customHeight="1">
      <c r="A51" s="44" t="s">
        <v>73</v>
      </c>
      <c r="B51" s="45" t="s">
        <v>74</v>
      </c>
      <c r="C51" s="46">
        <f>28803.5+4358.4+2292.4+5000+2494.6+17920.3+3372.1+3942.2+4069.8+4063.4-0.1+3866.3+3766.4+8308.2+100.4+77.5+2680.2</f>
        <v>95115.59999999998</v>
      </c>
    </row>
    <row r="52" spans="1:3" ht="20.25" customHeight="1">
      <c r="A52" s="15" t="s">
        <v>75</v>
      </c>
      <c r="B52" s="16" t="s">
        <v>76</v>
      </c>
      <c r="C52" s="17">
        <f>C53</f>
        <v>16351.3</v>
      </c>
    </row>
    <row r="53" spans="1:3" ht="20.25" customHeight="1">
      <c r="A53" s="33" t="s">
        <v>77</v>
      </c>
      <c r="B53" s="42" t="s">
        <v>78</v>
      </c>
      <c r="C53" s="20">
        <v>16351.3</v>
      </c>
    </row>
    <row r="54" spans="1:4" s="49" customFormat="1" ht="22.5" customHeight="1">
      <c r="A54" s="54" t="s">
        <v>79</v>
      </c>
      <c r="B54" s="54"/>
      <c r="C54" s="47">
        <f>C46+C15</f>
        <v>1314583.8000000003</v>
      </c>
      <c r="D54" s="48"/>
    </row>
  </sheetData>
  <sheetProtection selectLockedCells="1" selectUnlockedCells="1"/>
  <mergeCells count="5">
    <mergeCell ref="A10:C10"/>
    <mergeCell ref="A13:A14"/>
    <mergeCell ref="B13:B14"/>
    <mergeCell ref="C13:C14"/>
    <mergeCell ref="A54:B54"/>
  </mergeCells>
  <printOptions/>
  <pageMargins left="0.7875" right="0.31527777777777777" top="0.43333333333333335" bottom="0.393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2017-01-18T11:45:27Z</dcterms:modified>
  <cp:category/>
  <cp:version/>
  <cp:contentType/>
  <cp:contentStatus/>
</cp:coreProperties>
</file>