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1"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<sst xmlns="http://schemas.openxmlformats.org/spreadsheetml/2006/main" count="1286" uniqueCount="766">
  <si>
    <t>ИНФОРМАЦИЯ О ВЫПОЛНЕНИИ ПРОГРАММЫ СОЦИАЛЬНО-ЭКОНОМИЧЕСКОГО РАЗВИТИЯ МУНИЦИПАЛЬНОГО ОБРАЗОВАНИЯ</t>
  </si>
  <si>
    <t>СЛАНЦЕВСКИЙ МУНИЦИПАЛЬНЫЙ РАЙОН НА 2012-2014 годы</t>
  </si>
  <si>
    <t>ЗА 2012 ГОД</t>
  </si>
  <si>
    <t>1. Сведения о выполнении плана мероприятий Программы</t>
  </si>
  <si>
    <t>тыс. руб.</t>
  </si>
  <si>
    <t>Проблемы</t>
  </si>
  <si>
    <t>Порядковый номер мероприятия</t>
  </si>
  <si>
    <t>Мероприятия по решению проблемы</t>
  </si>
  <si>
    <t>Планируемые объемы и источники финансирования на 2012 год</t>
  </si>
  <si>
    <t>Фактические объемы и источники финансирования за 2012 год</t>
  </si>
  <si>
    <t>% исполнения МБ</t>
  </si>
  <si>
    <t>% исполнения ОБ</t>
  </si>
  <si>
    <t>% исполнения внебюд-т</t>
  </si>
  <si>
    <t>Информация о реализации мероприятия</t>
  </si>
  <si>
    <t>Ответственный исполнитель</t>
  </si>
  <si>
    <t>Местный бюджет</t>
  </si>
  <si>
    <t>Областной бюджет</t>
  </si>
  <si>
    <t>Внебюджетные средства</t>
  </si>
  <si>
    <t>I. Мероприятия по экономическому развитию</t>
  </si>
  <si>
    <t>Слабая инвестиционная активность района</t>
  </si>
  <si>
    <t>1.1</t>
  </si>
  <si>
    <t>Создание благоприятного инвестиционного климата, в том числе:</t>
  </si>
  <si>
    <t>1.1.1</t>
  </si>
  <si>
    <t>актуализация инвестиционного паспорта Сланцевского муниципального района и поселений, входящих в его состав</t>
  </si>
  <si>
    <t>Текущее финансирование</t>
  </si>
  <si>
    <t>Проведена работа по обновлению инвестиционного паспорта Сланцевского муниципального района. Обновленный документ размещен на официальном сайте администрации Сланцевского муниципального района</t>
  </si>
  <si>
    <t>Отдел экономической политики и предпринимательской деятельности / 
Отдел по управлению муниципальным имуществом и земельными ресурсами / Администрации поселений</t>
  </si>
  <si>
    <t>1.1.2</t>
  </si>
  <si>
    <t>разработка положения об условиях и порядке участия инвесторов в развитии инженерной и социальной инфраструктуры при осуществлении инвестиционной деятельности на территории муниципального образования Сланцевский муниципальный район Ленинградской области</t>
  </si>
  <si>
    <t>Разработка положения об условиях и порядке участия инвесторов в развитии инженерной и социальной инфраструктуры при осуществлении инвестиционной деятельности на территории муниципального образования Сланцевский муниципальный район Ленинградской области запланирована на 2013 год</t>
  </si>
  <si>
    <t>Отдел экономической политики и предпринимательской деятельности</t>
  </si>
  <si>
    <t>1.1.3</t>
  </si>
  <si>
    <t>разработка, оформление и издание информационной продукции по представлению инвесторам возможностей, ресурсов и бизнес-предложений по размещению новых производств на территории Сланцевского муниципального района</t>
  </si>
  <si>
    <t>Информация по представлению инвесторам возможностей, ресурсов и бизнес-предложений по размещению новых производств на территории Сланцевского муниципального района размещается на официальном сайте администрации и в местных средствах массовой информации. Разработка буклета запланирована на 2013 год</t>
  </si>
  <si>
    <t>1.2</t>
  </si>
  <si>
    <t>Создание на территории Сланцевского городского поселения технопарка (промышленного парка)</t>
  </si>
  <si>
    <t>Вице-губернатору Ленинградской области представлена информация о важности размещения технопарков на следующих земельных участках: - земельный участок (по КИПу площадка №3) расположенный в западной части Сланцевского городского поселения за бывшей шахтой им. Кирова (отмежеван и оформлен в собственность муниципального образования Сланцевское городское поселение, свидетельство о государственной регистрации прав 47-АБ 147008 от 10.12.2010, кадастровый номер 47:28:0301001:111 общей площадью 6,4 га., разрешенное использование – под территорию предприятия);
- северо-восточная оконечность Сланцевского городского поселения, утвержден ситуационный план земельного участка общей площадью 4,5 га.;
- северо-восточная оконечность Сланцевского городского поселения, утвержден ситуационный план земельного участка общей площадью 7,2 га.</t>
  </si>
  <si>
    <t>Администрация Сланцевского ГП</t>
  </si>
  <si>
    <t>1.3</t>
  </si>
  <si>
    <t>Активизация работы по участию муниципальных образований Сланцевского муниципального района в реализации федеральных и региональных долгосрочных программах:</t>
  </si>
  <si>
    <t xml:space="preserve">Запланированные объемы финансирования на 2012 год по долгосрочным целевым программам составили 199 488,8 тыс. руб. 
Из всех источников профинансированы 22 программы на сумму 156 751,1 тыс. руб. (78,6% к плану 2012 года), в том числе средства областного бюджета 106 332,1 тыс. руб. (74% к плану 2012 года). 
</t>
  </si>
  <si>
    <t>Администрация Сланцевского МР / Администрации поселений</t>
  </si>
  <si>
    <t>1.4</t>
  </si>
  <si>
    <t>Ведение реестров земельных участков, подлежащих продаже или бесплатному выделению под ИЖС. По каждому из участков определить схему его реализации – продажа, аренда или бесплатное выделение</t>
  </si>
  <si>
    <t xml:space="preserve">За 2012 год предоставлено 57 участка на общей площади 11,47 га. Проведено 3 аукциона по продаже земельных участков. Один участок общей площадью 4095 кв.м. продан с аукциона,  два участка площадью 2000 кв.м. и 2500 кв.м. предоставлены в собственность по начальной стоимости по причине признания аукциона несостоявшимся, т. к. участвовало менее двух участников  на общую сумму 457550 рублей, в соответствии с областным законом от 14.10.2008 № 105-оз « О бесплатном предоставлении отдельным категориям граждан земельных участков» предоставлено 6 участков общей площадью 9800 кв.м. </t>
  </si>
  <si>
    <t>Отдел по управлению муниципальным имуществом и земельными ресурсами</t>
  </si>
  <si>
    <t>1.4.1</t>
  </si>
  <si>
    <t>Итог ведения реестров земельных участков, подлежащих продаже или сдаче в аренду</t>
  </si>
  <si>
    <t>21 га</t>
  </si>
  <si>
    <t>Диспропорциональное развитие поселений Сланцевского муниципального района</t>
  </si>
  <si>
    <t>1.5</t>
  </si>
  <si>
    <t xml:space="preserve">Реализация программы по развитию и поддержки АПК на 2011-2014 гг. </t>
  </si>
  <si>
    <t>На 01.01.2013 года финансирование по программе составило – 1853,2 тыс. руб., в т.ч. средства местного бюджета – 1103,2 тыс. руб. (99% от запланированных средств), прочие источники финансирования – 750 тыс. руб. Мероприятия исполнены согласна плана реализации программы</t>
  </si>
  <si>
    <t>1.6</t>
  </si>
  <si>
    <t>Оказание информационно-консультационных услуг сельскохозяйственным товаропроизводителям с использованием автотранспорта ФПМП «Социально-деловой центр»</t>
  </si>
  <si>
    <t xml:space="preserve">Разработан и распространен информационный буклет «Финансирование из областного бюджета мероприятий по поддержке агропромышленного комплекса в 2012 году».
16 февраля 2012 года специалистами администрации Сланцевского муниципального района совместно со специалистом комитета по агропромышленному и рыбохозяйственному комплексу проведено совещание по теме: «Формы поддержки крестьянских фермерских хозяйств за счет средств областного и местного бюджета в 2012 году».
10 апреля 2012 года специалистами Фонда поддержки малого и среднего предпринимательства «Социально-деловой центр»совместно со специалистами администрации Сланцевского района проведен информационный семинар на территории Черновского сельского поселения по вопросам поддержки субъектов малого и среднего предпринимательства.
01 августа 2012 года - выездной информационный семинар в Новосельское сельское поселение по мерам поддержки малого бизнеса и сельхозтоваропроизводителей (в семинаре приняли участие 7 субъектов малого предпринимательства). 
</t>
  </si>
  <si>
    <t>1.7</t>
  </si>
  <si>
    <t>Развитие мотивации жителей сельских населенных пунктов к самозанятости и к активной жизненной позиции (консультирование, обучение)</t>
  </si>
  <si>
    <r>
      <t>Гостицкое СП</t>
    </r>
    <r>
      <rPr>
        <sz val="10"/>
        <rFont val="Times New Roman"/>
        <family val="1"/>
      </rPr>
      <t xml:space="preserve"> - Жители сельского поселения стремятся улучшить свою жизнь основная масса трудоспособного населения на территории поселения занята на предприятиях г. Сланцы и за пределами района; в отдаленных населенных пунктах Пелеши, Березняк, Тухтово, Подпорожек проживает население старше трудоспособного возраста; в д. Демешкин Перевоз 11 марта 2012 году зарегистрирован индивидуальный предприниматель Стогов В.Г. ( изготовление детских площадок, беседок и т.д.; занято 10 человек); два человека в 2012 году обратились в администрацию за ходатайством для получения стартового пособия для развития бизнеса.
</t>
    </r>
    <r>
      <rPr>
        <b/>
        <sz val="10"/>
        <rFont val="Times New Roman"/>
        <family val="1"/>
      </rPr>
      <t>Новосельское СП</t>
    </r>
    <r>
      <rPr>
        <sz val="10"/>
        <rFont val="Times New Roman"/>
        <family val="1"/>
      </rPr>
      <t xml:space="preserve"> - 01 августа 2012 года проведен выездной информационный семинар по мерам поддержки малого бизнеса и сельхозтоваропроизводите-лей (в семинаре приняли участие 7 субъектов малого предпринимательства). 
</t>
    </r>
    <r>
      <rPr>
        <b/>
        <sz val="10"/>
        <rFont val="Times New Roman"/>
        <family val="1"/>
      </rPr>
      <t>Черновкое СП</t>
    </r>
    <r>
      <rPr>
        <sz val="10"/>
        <rFont val="Times New Roman"/>
        <family val="1"/>
      </rPr>
      <t xml:space="preserve"> - 10 апреля 2012 года проведен выездной информационный семинар в по мерам поддержки малого бизнеса и сельхозтоваропроизводителей (в семинаре приняли участие 7 субъектов малого предпринимательства). </t>
    </r>
  </si>
  <si>
    <t>Администрации сельских поселений / ФПМП «Социально-деловой центр»</t>
  </si>
  <si>
    <t>1.8</t>
  </si>
  <si>
    <t>Предоставление приоритета при оказании финансовой поддержки субъектам малого и среднего предпринимательства на реализацию инвестиционных проектов на территориях сельских поселений</t>
  </si>
  <si>
    <t>Предоставление льготных займов под 4 - 6 % годовых</t>
  </si>
  <si>
    <t xml:space="preserve">В течение 2012 года 10 субъектам малого предпринимательство предоставлена финансирования поддержка в виде выдачи льготных займов на общую сумму 6 300 тыс. руб. (в т.ч. Главам крестьянских фермерских хозяйств - 6 займов на общую сумму 2,95 тыс. руб.) </t>
  </si>
  <si>
    <t>1.9</t>
  </si>
  <si>
    <t>Работа комиссии по предотвращению возможных кризисных явлений в сфере экономики и финансов Сланцевского муниципального района Ленинградской области</t>
  </si>
  <si>
    <t>08 февраля 2012 года проведено заседание комиссии по предотвращению возможных кризисных явлений в сфере экономики и финансов в Сланцевском муниципальном районе</t>
  </si>
  <si>
    <t>Низкая диверсификация экономики</t>
  </si>
  <si>
    <t>1.10</t>
  </si>
  <si>
    <t>Реализация долгосрочной целевой программы «Развитие и поддержка субъектов малого и среднего предпринимательства муниципального образования Сланцевский муниципальный район Ленинградской области на 2012-2014 годы»</t>
  </si>
  <si>
    <t>По итогам 2012 года в рамках реализации программы фактически профинансировано 33605 тыс. руб., что на 22 % больше чем за аналогичный период прошлого года, в т.ч. средства местного бюджета – 4379 тыс. руб. - средства от аренды помещений – 3666,8 тыс. руб., непосредственно из местного бюджета – 712,2 тыс. руб. (за 2011 год – 4256  тыс. руб.), средства областного бюджета – 746 тыс. руб. (за 2011 год – 1067  тыс. руб.),  прочие источники – 28480 тыс. руб. (за 2011 год – 22193 тыс. руб.)</t>
  </si>
  <si>
    <t>Отдел экономической политики и предпринимательской деятельности / ФПМП «Социально-деловой центр»</t>
  </si>
  <si>
    <t>1.11</t>
  </si>
  <si>
    <t>Реализация мероприятий муниципальной целевой программы «Развитие субъектов малого и среднего предпринимательства в Сланцевском городском поселении на 2012-2013 годы»</t>
  </si>
  <si>
    <t>В 2012 году в рамках реализации мероприятий программы предоставлены субсидии субъектам малого предпринимательства, действующим не менее одного года для компенсации части затрат, связанных с организацией предпринимательской деятельности за счет федерального бюджета 17 субъектам на сумму 4 760 тыс. руб., областного бюджета 11 субъектам на сумму 2 240 тыс. руб. Предоставлено субъектам малого и среднего предпринимательства субсидий для компенсации части затрат, связанных с уплатой первого взноса при заключении договоров лизинга оборудования за счет федерального бюджета 25 субъектам на сумму 30 600 тыс. руб., за счет областного бюджета 9 субъектам на сумму 14 400 тыс. руб.</t>
  </si>
  <si>
    <t>Низкая доходность консолидированного бюджета Сланцевского МР</t>
  </si>
  <si>
    <t>1.12</t>
  </si>
  <si>
    <t xml:space="preserve">Сопровождение программного комплекса «Планирование местного бюджета» </t>
  </si>
  <si>
    <t>В 2012 году осуществлена техническая настройка комплекса АЦК-планирование в тестовом режиме. С 2013 года комплекс АЦК-планирование применяется при планировании бюджета Сланцевского муниципального района на 2014 год.</t>
  </si>
  <si>
    <t>Комитет финансов</t>
  </si>
  <si>
    <t>1.13</t>
  </si>
  <si>
    <t>Переход на нормативный метод планирования расходов по муниципальным автономным и бюджетным учреждениям через норматив стоимости муниципальных услуг и норматив содержания муниципального имущества</t>
  </si>
  <si>
    <t>С 01.01.2012 6 бюджетных учреждений (БУ) и 1 автономное учреждение (АУ) Сланцевского муниципального района переведены на финансовое обеспечение в форме предоставления субсидий на выполнение муниципального задания и субсидий на иные цели. Для упорядочивания аналитического учета поступлений на счета БУ АУ и выбытий с этих счетов разработана система классификаторов «Отраслевые коды», «Коды субсидий». Порядками разработки проектов бюджета района на 2013 и 2014 годы предусмотрено сохранение новой системы финансирования в отношении этих же учреждений. Учитывая недостаточный доходный потенциал бюджета Сланцевского муниципального района перевод остальных учреждений отрасли «Образования» на новую систему финансирования признан нецелесообразным. С 2013 года в комплексе АЦК-финансы ведется автоматизированный учет показателей плана финансово-хозяйственной деятельности и их изменений в части поступлений и выбытий учреждения и контроль кассовых выплат на соответствие плановым показателям.</t>
  </si>
  <si>
    <t>1.14</t>
  </si>
  <si>
    <t>Активизация работы комиссии по укреплению бюджетной и налоговой дисциплины при администрации  муниципального образования  Сланцевский  муниципальный район</t>
  </si>
  <si>
    <t xml:space="preserve">За 2012 год при администрации Сланцевского муниципального района было проведено 28 заседаний комиссии. На комиссии было приглашено 336 должников, из которых явилось на заседания комиссий 186. В результате работы комиссии была погашена задолженность в размере 3589,7 тыс. руб.
В администрациях поселений Сланцевского района проводятся мероприятия по погашению задолженности по платежам в бюджет. Так по итогам 2012 годы поселениями было проведено 20 заседаний на которые было приглашено 337 должников, 144 должника явились на заседания. В результате работы была погашена задолженность в сумме 2362,3 тыс. руб.
</t>
  </si>
  <si>
    <t>Оптимизация использования муниципального имущества и земельных ресурсов</t>
  </si>
  <si>
    <t>1.15</t>
  </si>
  <si>
    <t>Проведение инвентаризации невостребованного муниципального имущества и последующая продажа данного имущества на аукционах:</t>
  </si>
  <si>
    <r>
      <t>Загривское СП</t>
    </r>
    <r>
      <rPr>
        <sz val="10"/>
        <rFont val="Times New Roman"/>
        <family val="1"/>
      </rPr>
      <t xml:space="preserve"> - утвержден план приватизации.
</t>
    </r>
    <r>
      <rPr>
        <b/>
        <sz val="10"/>
        <rFont val="Times New Roman"/>
        <family val="1"/>
      </rPr>
      <t>Гостицкое СП</t>
    </r>
    <r>
      <rPr>
        <sz val="10"/>
        <rFont val="Times New Roman"/>
        <family val="1"/>
      </rPr>
      <t xml:space="preserve"> - Проведены работы по инвентаризации земель с/х назначения ЗАО «Сланцевское» Леноблкомимуществом; выявлены земельные участки невостребованных земельных долей: всего 78 участков -общая площадь 295,04 га.</t>
    </r>
  </si>
  <si>
    <t>Администрации поселений</t>
  </si>
  <si>
    <t>1.15.1</t>
  </si>
  <si>
    <t xml:space="preserve">    Выскатское СП</t>
  </si>
  <si>
    <t>Выполнено</t>
  </si>
  <si>
    <t>Администрация Выскатского СП</t>
  </si>
  <si>
    <t>1.15.2</t>
  </si>
  <si>
    <t xml:space="preserve">    Старопольское СП</t>
  </si>
  <si>
    <t>Направлены в суд иски о признании муниципальной собственности на выявленные бесхозяйные объекты.  Ведется работа по регистрации ранее признанных объектов.</t>
  </si>
  <si>
    <t>Администрация Старопольского СП</t>
  </si>
  <si>
    <t>1.16</t>
  </si>
  <si>
    <t>Выявление невостребованных сельскохозяйственных земельных угодий, создание информационного ресурса для предложения свободных земельных участков инвесторам</t>
  </si>
  <si>
    <t>Работа не проводилась</t>
  </si>
  <si>
    <t>1.17</t>
  </si>
  <si>
    <t>Инвентаризация муниципального недвижимого имущества с целью дальнейшей реализации</t>
  </si>
  <si>
    <t>На основании распоряжения администрации Сланцевского муниципального района от 17.10.2012 № 169-р «О проведении годовой инвентаризации» проведена инвентаризация всех объектов недвижимости, находящихся в казне муниципального образования Сланцевский муниципальный район Ленинградской области. Постановлением администрации муниципального образования Сланцевский муниципальный район  от 28.09.2012 № 1350-п утвержден Прогнозный план (программа) приватизации муниципального имущества муниципального образования Сланцевский муниципальный район Ленинградской области на 2013 год, в который включены 22 объекта недвижимости, находящиеся в муниципальной собственности.</t>
  </si>
  <si>
    <t>1.17.1</t>
  </si>
  <si>
    <t>Реализация прогнозного плана (программы) приватизации муниципального имущества</t>
  </si>
  <si>
    <t>8 объектов</t>
  </si>
  <si>
    <t>Продажа объектов недвижимого имущества, находящегося в муниципальной собственности в соответствии с прогнозным планом на 2012 год, не производилась в связи с отсутствием претендентов на приобретение муниципального имущества.</t>
  </si>
  <si>
    <t>1.18</t>
  </si>
  <si>
    <t>Оформление земельных паев</t>
  </si>
  <si>
    <t>Оформление земельного участка - пая для ведения животноводства гр-кой Красиковой О.Н. в д. Пелеши</t>
  </si>
  <si>
    <t>Администрация Гостицкого СП</t>
  </si>
  <si>
    <t>1.19</t>
  </si>
  <si>
    <t>Развитие малых форм хозяйствования на селе</t>
  </si>
  <si>
    <t>Всего на территории поселения действуют 17 субъектов малого предпринимательства и 1 крестьянское хозяйство в д. Березняк; выданы 2 ходатайства в 2012 году на получение стартового пособия для развития бизнеса.</t>
  </si>
  <si>
    <t>Недостаточно развиты межмуниципальные и международные связи</t>
  </si>
  <si>
    <t>1.20</t>
  </si>
  <si>
    <t>Продолжение развития межмуниципального и международного сотрудничества, в том числе:</t>
  </si>
  <si>
    <t>В сентябре 2012 года  в программу Эстония-Латвия-Россия подана совместная заявка  «Increasing capacity of local authorities in providing e-services in Ida-Virumaa-Leningrad oblast cross-border area» с участием органов местного самоуправления Сланцевского муниципального района, Кингисеппского района, и Нарвы, а также Академии электронного правительства, Нарвского Бизнес-Центра, Комитета по телекоммуникациям и информатизации ЛО и др.
Встреча в г. Сланцы по совместной заявке  «Medical Waste» в рамках программы  Эстония-Латвия-Россия с участием органов местного самоуправления Сланцевского муниципального района, Сланцевской центральной районной больницы  и управы Кохтла-Ярве 
Визит в г. Сланцы с целью установления деловых контактов, развития международных отношений в различных областях между Иллукакской волостью и Сланцевского района</t>
  </si>
  <si>
    <t>Администрация Сланцевского МР / Отдел экономической политики и предпринимательской деятельности</t>
  </si>
  <si>
    <t>1.20.1</t>
  </si>
  <si>
    <t>продолжение сотрудничества с эстонским городом-побратимом Кохтла-Ярве, в том числе в части реализации международных проектов</t>
  </si>
  <si>
    <t>1.21</t>
  </si>
  <si>
    <t>Продолжение работы в сфере международного сотрудничества и участие в международных проектах, конференциях</t>
  </si>
  <si>
    <t>1.22</t>
  </si>
  <si>
    <t>Ожидаемые итоги реализации мероприятий по экономическому развитию:</t>
  </si>
  <si>
    <t>1.22.1</t>
  </si>
  <si>
    <t>Рост экономического потенциала района (увеличение оборота организаций по району), млн. руб.</t>
  </si>
  <si>
    <t>В последние годы наблюдается рост оборота организаций по району.  За 2012 год оборот организаций составил 13 290 млн. руб., что на 81% выше уровня 2011 года. Значительное увеличение оборотов произошло за счет роста объемов в обрабатывающем производстве, добыче полезных ископаемых, строительстве и в оптовой торговле.</t>
  </si>
  <si>
    <t>1.22.2</t>
  </si>
  <si>
    <t>Создание новых рабочих мест</t>
  </si>
  <si>
    <t>160 рабочих мест запланировано создать в рамках реализации долгосрочной целевой программе «Развитие и государственная поддержка малого и среднего предпринимательства в Ленинградской области на 2009-2013 годы»</t>
  </si>
  <si>
    <t>1.22.3</t>
  </si>
  <si>
    <t>Увеличение численности населения занятого в экономике, чел.</t>
  </si>
  <si>
    <t>Численность населения занятого в экономике составила 16550 человек</t>
  </si>
  <si>
    <t>1.22.4</t>
  </si>
  <si>
    <t>Рост доходов населения (среднемесячная заработная плата), руб.</t>
  </si>
  <si>
    <t>Среднемесячная начисленная заработная плата на одного работника занятого в промышленном производстве увеличилась по сравнению с прошлым годом на 16,2% и составила 22 139 рублей. Самый высокий уровень заработной платы: в ООО «Цемент» - средняя заработная плата - 38 549 рублей и в ОАО «Цесла» - 32 482 рубля.</t>
  </si>
  <si>
    <t>1.22.5</t>
  </si>
  <si>
    <t>Снижение уровня регистрируемой безработицы, %</t>
  </si>
  <si>
    <t xml:space="preserve">Рост уровня регистрируемой безработицы связан я обращением в ЦЗН граждан, уволенных в связи с ликвидацией и  сокращением численности с ИП Стальберг В.Х., ЗАО «Август», ООО «Север» в период с 17.12.2012 года. В течение 2013 года  возможно увеличение уровня безработицы и числа безработных граждан в связи с ликвидацией ОАО «Ленинградсланец». </t>
  </si>
  <si>
    <t>1.22.6</t>
  </si>
  <si>
    <t>Увеличение производства сельскохозяйственными предприятиями района</t>
  </si>
  <si>
    <t>1.22.6.1</t>
  </si>
  <si>
    <t xml:space="preserve">       молока (цн)</t>
  </si>
  <si>
    <t>Снижение запланированного производства молока связано с сокращением поголовья коров в ООО АПП "Загривское" и дальнейшем его банкротством</t>
  </si>
  <si>
    <t>1.22.6.2</t>
  </si>
  <si>
    <t xml:space="preserve">       мяса (тн)</t>
  </si>
  <si>
    <t>Рост производства мяса связан с убоем КРС на ООО «АПП «Загривское»</t>
  </si>
  <si>
    <t>1.22.7</t>
  </si>
  <si>
    <t>Увеличение налоговых и неналоговых доходов поступающих в консолидированный бюджет Сланцевского муниципального района, млн. руб.</t>
  </si>
  <si>
    <t>По итогам 2012 года поступления налоговых и неналоговых доходов в консолидированный бюджет Сланцевского муниципального района составило 384,3 млн. руб.</t>
  </si>
  <si>
    <t>II. Мероприятия по развитию инженерной инфраструктуры</t>
  </si>
  <si>
    <t>2.1. Экологические и ресурсосберегающие мероприятия</t>
  </si>
  <si>
    <t>2.1.1</t>
  </si>
  <si>
    <t>Реализация региональной адресной программы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в Ленинградской области»:</t>
  </si>
  <si>
    <t>2.1.1.1</t>
  </si>
  <si>
    <t xml:space="preserve">     Выскатское СП</t>
  </si>
  <si>
    <t>Установлены приборы учета</t>
  </si>
  <si>
    <t>2.1.1.2</t>
  </si>
  <si>
    <t xml:space="preserve">   Установка газовых приборов учета в домах расположенных в д. Новоселье</t>
  </si>
  <si>
    <t>Не выполнено, в связи с отсутствием потребности, так как в квартирах установлены частные приборы учета</t>
  </si>
  <si>
    <t>Администрация Новосельского СП</t>
  </si>
  <si>
    <t>2.1.2</t>
  </si>
  <si>
    <t>Реализация программы учета теплоэнергии бюджетных организаций Сланцевского МР на 2012-2013 годы</t>
  </si>
  <si>
    <t>Пятнадцать зданий бюджетных учреждений оснащены узлами учета тепловой энергии. Здания Выскатской, Загривской, Старопольской школ будут оснащены узлами учета тепловой энергии в процессе реализации проектов капитального ремонта. В 2012 году средства данной программы направлены на погашение задолженности по компенсации перевозчикам за школьные проездные.</t>
  </si>
  <si>
    <t>Администрация Сланцевского МР/ Руководители муниципальных бюджетных учреждений</t>
  </si>
  <si>
    <t>2.1.3</t>
  </si>
  <si>
    <t>Работы по благоустройству и санитарному содержанию территории Сланцевского городского поселения</t>
  </si>
  <si>
    <t xml:space="preserve">На выполнение работ по благоустройству и санитарному содержанию территории Сланцевского городского поселения за 2012 год  израсходовано  31 450 000 рублей. В состав выполненных работ вошли: содержание дорог территорий общего пользования, приобретение и посадка цветов в количестве 24 000 штук; текущий ремонт дорог общего пользования местного значения общей площадью — 7800 м2; ремонт пяти светофорных постов (ул. Свободы/ул. Ломоносова, ул. Ленина/ул. Правобережная, ул. Кирова (д.50); ул. Ленина/ул. Кирова; ул. Свободы/Комсомольское шоссе); формовочная обрезка деревьев, расположенных вдоль улично-дорожной сети поселения, установка недостающих и замена изношенных дорожных знаков в количестве 100 штук.  </t>
  </si>
  <si>
    <t>2.1.4</t>
  </si>
  <si>
    <t>Работы по содержанию городского общественного кладбища в п. Сосновка</t>
  </si>
  <si>
    <t>Работы по содержанию городского кладбища в п. Сосновка осуществлялись согласно муниципального контракта, заключённого с ООО «Милосердие-Гранит», стоимость выполнения работ за  2012 год составила 505 000 рублей.</t>
  </si>
  <si>
    <t>2.1.5</t>
  </si>
  <si>
    <t>Эксплуатационно-техническое обслуживание и содержание сетей уличного освещения Сланцевского городского поселения</t>
  </si>
  <si>
    <t>За 2012 год на эксплуатационно-техническое обслуживание и содержание сетей уличного освещения Сланцевского городского поселения  затрачено 2 429 723,09 руб.</t>
  </si>
  <si>
    <t>2.1.6</t>
  </si>
  <si>
    <t>Ликвидация несанкционированных свалок</t>
  </si>
  <si>
    <t>Весной и осенью 2012 года ликвидированы 5 несанкционированных свалок силами актива сельского поселения и учащихся школы № 3 г. Сланцы «Гостицкий десант», проживающими в поселении.</t>
  </si>
  <si>
    <t>2.1.7</t>
  </si>
  <si>
    <t>Ввод и начало эксплуатации в 2012 году полигона твердых бытовых отходов ОАО "Управляющая компания по обращению с отходами в Ленинградской области"</t>
  </si>
  <si>
    <t>ОАО «Управляющая компания по обращению с отходами в Ленинградской области» с 01.06.2012 года введен в эксплуатацию полигон твёрдых бытовых отходов в г. Сланцы; общая сумма внебюджетных средств на данное мероприятие составила 11 000 000 рублей</t>
  </si>
  <si>
    <t>Правительство ЛО / Администрация Сланцевского МР</t>
  </si>
  <si>
    <t>2.1.8</t>
  </si>
  <si>
    <t>Проведение обязательного энергетического обследования бюджетных организаций Сланцевского муниципального района</t>
  </si>
  <si>
    <t>Бюджетные организации (школы и детские сады) прошли обязательное энергетическое обследование</t>
  </si>
  <si>
    <t>Руководители муниципальных бюджетных учреждений</t>
  </si>
  <si>
    <t>2.1.9</t>
  </si>
  <si>
    <t>Снижение потребления энергоресурсов</t>
  </si>
  <si>
    <t>За 2012 год экономия по электроэнергии составила 11%, экономия по тепловой энергии составила 3%, экономия по холодной воде составила 21%  - от установленных плановых показателей</t>
  </si>
  <si>
    <t>Администрация Сланцевского МР/ Администрации поселений</t>
  </si>
  <si>
    <t>2.1.10</t>
  </si>
  <si>
    <t>Работа с управляющими компаниями по энергосбережению ресурсов в жилом фонде. Внедрение современных технологий энергосбережения.</t>
  </si>
  <si>
    <t>Сланцевское городское поселение в 2012 году приняло участие в реализации региональной адресной программе по установке приборов учёта «Повышение энергоэффективности.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учёта в Ленинградской области, в 2012 г.». В 2-х МКД  (ЖСК «Молодёжный», ЖСК «Дружба») в соответствии с программой  установлено 2 прибора учёта тепловой энергии с общим объёмом финансирования 420,0 тыс. руб.</t>
  </si>
  <si>
    <t>2.2. Мероприятия по развитию системы теплоснабжения</t>
  </si>
  <si>
    <t>2.2.1</t>
  </si>
  <si>
    <t>Строительство и пуск (сентябрь 2012 года) в эксплуатацию газовой котельной в д. Выскатка</t>
  </si>
  <si>
    <t xml:space="preserve">Пуск запланирован в I-II  квартал 2013 года </t>
  </si>
  <si>
    <t>ОАО «Межрегионэнергогаз» / Администрация Выскатского СП</t>
  </si>
  <si>
    <t>2.2.2</t>
  </si>
  <si>
    <t xml:space="preserve">Проектирование и производство работ внутри домовых сетей теплоснабжения с установкой теплообменников в каждом многоквартирном доме в д. Старополье и д. Овсище для восстановления горячего водоснабжения </t>
  </si>
  <si>
    <t>По результатам реализации инвестиционного проекта</t>
  </si>
  <si>
    <t>Не выполнено, инвесторы расторгли договор</t>
  </si>
  <si>
    <t>2.2.3</t>
  </si>
  <si>
    <t>Строительство газовой блок-модульной котельной в микрорайоне Б. Лучки</t>
  </si>
  <si>
    <t>По результатам ПСД</t>
  </si>
  <si>
    <t>Администрацией Сланцевского городского поселения оказано полное содействие в организационных вопросах сотрудничества со всеми заинтересованными сторонами по строительству блочно-модульных котельных. ОАО «ЛОТЭ», ЗАО «МРЭГ» выданы все технические условия на подключение к коммунальным, инженерным системам города, предоставлен земельный участок под строительство, заключен договор аренды земельного участка. Администрация Сланцевского городского поселения выдала ООО «Петербургтеплоэнерго» согласование на снос зеленых насаждений, растущих на вышеуказанном земельном участке, и готова выдать разрешение на строительство источника теплоснабжения в мкр. Большие Лучки г.Сланцы, при наличии соответствующего обращения  в администрацию от заказчика объекта капитального строительства. Также, администрация Сланцевского городского поселения принимала участие в рабочих совещаниях по данной теме.</t>
  </si>
  <si>
    <t>2.2.4</t>
  </si>
  <si>
    <t>Закрытие котельной в д. Гусева Гора с переводом потребителей на электроконвекторный обогрев</t>
  </si>
  <si>
    <t>В 2012 году проведена модернизация котельной, мероприятия по закрытию котельной планируется перенести на 2014 год</t>
  </si>
  <si>
    <t>2.2.5</t>
  </si>
  <si>
    <t>Проектирование и подготовка документов для включения в региональную / федеральную целевую программу на ремонт тепловых сетей в д. Новоселье</t>
  </si>
  <si>
    <t xml:space="preserve">За счет средств местного бюджета приобретены тепловые сети на сумму 173,5 тыс. руб.,проведена экспертиза и анализ смет на сумму 60,3 тыс. руб. Из средств областного бюджета оплачены работы в сумме 200 тыс. руб. по замене теплотрассы и трубопровода ГВС в ППУ изоляции между колодцем и жилым домом № 6 д. Новоселье. Проведены работы по замене теплотрассы и трубопровода ГВС и ППУ изоляции между жилыми домами № 3, 4,5 в д. Новоселье на сумму 2 700 тыс. руб.  </t>
  </si>
  <si>
    <t>2.2.6</t>
  </si>
  <si>
    <t>Капитальный ремонт системы теплоснабжения в д. Гостицы</t>
  </si>
  <si>
    <t>Проведен капитальный ремонт системы теплоснабжения</t>
  </si>
  <si>
    <t>2.2.7</t>
  </si>
  <si>
    <t>Восстановление трубы в котельной</t>
  </si>
  <si>
    <t>Не проводилось, в связи с отсутствием финансирования</t>
  </si>
  <si>
    <t>Администрация Загривского СП</t>
  </si>
  <si>
    <t>2.2.8</t>
  </si>
  <si>
    <t>Строительство, реконструкция и ремонт индивидуальных тепловых пунктов бюджетных организаций Сланцевского муниципального района</t>
  </si>
  <si>
    <t>В муниципальном общеобразовательном учреждении «Сланцевская средняя общеобразовательная школа №2»  на здание по  ул. Ломоносова д.39 установлен узел учета тепловой энергии в комплексе с современным тепловым центром (849 тыс.руб.)</t>
  </si>
  <si>
    <t>2.2.9</t>
  </si>
  <si>
    <t>Снижение потребления мазута котельными в сельских поселениях</t>
  </si>
  <si>
    <t>4 тыс. тонн мазута</t>
  </si>
  <si>
    <t>4,5 тыс. тонн мазута</t>
  </si>
  <si>
    <t>В 2012 году проводилась плановая работа по переводу котельных района на другие виды топлива. Годовой расход топочного мазута в Сланцевском муниципальном районе  с 5050 т.  уменьшился до 4500 т., это произошло в связи с началом работы газовой блок-модульной котельной в деревне Гостицы и закрытием мазутной котельной в деревне Монастырек, с переводом жилого фонда на электроконвекторный обогрев.</t>
  </si>
  <si>
    <t>ВСЕГО</t>
  </si>
  <si>
    <t>2.3. Мероприятия по развитию системы газоснабжения</t>
  </si>
  <si>
    <t>2.3.1</t>
  </si>
  <si>
    <t>Газификация частного сектора микрорайона ДОК</t>
  </si>
  <si>
    <t>Выполнен проект, проведена государственная экспертиза</t>
  </si>
  <si>
    <t>2.3.2</t>
  </si>
  <si>
    <t>Газификация многоквартирных домов д. Выскатка</t>
  </si>
  <si>
    <t>Выполнено по заявкам</t>
  </si>
  <si>
    <t>2.3.3</t>
  </si>
  <si>
    <t>Проектирование газопровода низкого давления для ИЖС в д. Выскатка с последующей газификацией</t>
  </si>
  <si>
    <t>х</t>
  </si>
  <si>
    <t>Реализация запланирована на 2013 год</t>
  </si>
  <si>
    <t>2.3.4</t>
  </si>
  <si>
    <t>Включение в план Правительства ЛО газоснабжения деревень Загривье, Мокреди, Отрадное</t>
  </si>
  <si>
    <t>Не выполнено</t>
  </si>
  <si>
    <t>2.3.5</t>
  </si>
  <si>
    <t>Заявка в Правительство ЛО на включение в план газоснабжения проектирование строительства газопровода «Выскатка-Старополье»</t>
  </si>
  <si>
    <t xml:space="preserve">Заявка подана своевременно, произведен выбор участка под трассу газопровода. </t>
  </si>
  <si>
    <t>Администрация Сланцевского МР</t>
  </si>
  <si>
    <t>2.3.6</t>
  </si>
  <si>
    <t>Заявка в Правительство ЛО на включение в план газоснабжения проектирование газопровода «Старополье-Овсище»</t>
  </si>
  <si>
    <t>2.3.7</t>
  </si>
  <si>
    <t>Проектирование газопровода «Гостицы-Сельхозтехника»</t>
  </si>
  <si>
    <t>Получены тех. условия от ОАО «Леноблгаз». Для проектирования необходимы 832 т.руб. Направлено письмо депутату Законодательного собрания Петрову B.C. в конце 2012 года об оказании помощи.</t>
  </si>
  <si>
    <t>2.3.8</t>
  </si>
  <si>
    <t>Строительство газопровода «Гостицы-Сельхозтехника»</t>
  </si>
  <si>
    <t>В Правительстве области рассматривается коллективное обращение жителей п. Сельхозтехника с просьбой об оказании финансовой помощи из областного бюджета на проектирование газопровода и обеспечение поселка сетевым газом</t>
  </si>
  <si>
    <t>2.3.9</t>
  </si>
  <si>
    <t>Проект газификации и газификация д. Черновское</t>
  </si>
  <si>
    <t>Реализация данного мероприятия рассчитана с 2013</t>
  </si>
  <si>
    <t>Администрация Черновского СП</t>
  </si>
  <si>
    <t>Комбинат коммунальных предприятий, МП</t>
  </si>
  <si>
    <t>2.4. Мероприятия по развитию системы водоснабжения и водоотведения</t>
  </si>
  <si>
    <t>2.4.1</t>
  </si>
  <si>
    <t>Реализация инвестиционной программы ООО «Сланцевский водоканал» (на 2010 - 2013 годы)</t>
  </si>
  <si>
    <t>Инвестиционная программа ООО «Сланцевский водоканал» не реализуется.</t>
  </si>
  <si>
    <t>ООО «Сланцевский водоканал»
Администрация Сланцевского ГП</t>
  </si>
  <si>
    <t>2.4.2</t>
  </si>
  <si>
    <t>Капитальный ремонт водопроводных сетей д. Выскатка</t>
  </si>
  <si>
    <t xml:space="preserve">I квартал 2013 г. - 576 тыс. руб. 
</t>
  </si>
  <si>
    <t>ООО "ВСР"
Администрация Выскатского СП</t>
  </si>
  <si>
    <t>2.4.3</t>
  </si>
  <si>
    <t>Капитальный ремонт канализационных сетей д. Выскатка</t>
  </si>
  <si>
    <t xml:space="preserve">Выполнено - 513 тыс. руб.
</t>
  </si>
  <si>
    <t>ООО "ВСР"</t>
  </si>
  <si>
    <t>2.4.4</t>
  </si>
  <si>
    <t>Проектирование канализационно-очистных сооружений в д. Выскатка</t>
  </si>
  <si>
    <t>Ведется сбор данных
Проведение работ запланировано на 2014 год</t>
  </si>
  <si>
    <t>2.4.5</t>
  </si>
  <si>
    <t>Капитальный ремонт ливневой канализации д. Выскатка</t>
  </si>
  <si>
    <t>Ливневая канализация отсутствует</t>
  </si>
  <si>
    <t>2.4.6</t>
  </si>
  <si>
    <t>Благоустройство объектов водоснабжения и водоотведения на территории Выскатского сельского поселения</t>
  </si>
  <si>
    <t xml:space="preserve">Не выполнено
</t>
  </si>
  <si>
    <t>2.4.7</t>
  </si>
  <si>
    <t>Завершение работ по проектированию реконструкции канализационно-очистных сооружений, канализационного коллектора и двух насосных станций в д. Гостицы</t>
  </si>
  <si>
    <t>В 2012 году проектной организацией ООО «ОРГТЕХ-Биотон» выполнен проект реконструкции канализационных очистных сооружений, канализационного коллектора и двух канализационных насосных станций в д. Гостицы. После устранения всех замечаний по проекту и получения положительного заключения государственной экспертизы планируется начать работы по реконструкции очистных сооружений</t>
  </si>
  <si>
    <t>2.4.8</t>
  </si>
  <si>
    <t>Государственная экспертиза проектно-сметной документации по реконструкции очистных сооружений в д. Гостицы</t>
  </si>
  <si>
    <t>Проектная документация на реконструкцию канал.очист. сооруж.находится на проверке в ГАУ «Управление государств., экспертизы Лен. области»</t>
  </si>
  <si>
    <t>2.4.9</t>
  </si>
  <si>
    <t>Капитальный ремонт канализационных сетей д. Гостицы</t>
  </si>
  <si>
    <t>2.4.10</t>
  </si>
  <si>
    <t>Строительство очистных сооружений в д. Гостицы</t>
  </si>
  <si>
    <t>Проведение работ запланировано на 2013-2014 годы</t>
  </si>
  <si>
    <t>2.4.11</t>
  </si>
  <si>
    <t>Капитальный ремонт водовода через р. Плюсса д. Гостицы</t>
  </si>
  <si>
    <t>Согласно плану мероприятий ремонт запланирован на 2014 год</t>
  </si>
  <si>
    <t>2.4.12</t>
  </si>
  <si>
    <t>Капитальный ремонт системы водоснабжения в д. Гостицы</t>
  </si>
  <si>
    <t xml:space="preserve">Выделены денежные средства в декабре 2012 года: 1497000 т.р. и 946000 т.р. без учета НДС на восстановление схемы водоснабжения 30% от 946.000 т.р. Оплачены
</t>
  </si>
  <si>
    <t>Администрация Гостицкого СП
ООО "ВСР"</t>
  </si>
  <si>
    <t>2.4.13</t>
  </si>
  <si>
    <t>Подготовка сметной документации и подготовка комплекта документов для включения в региональную / федеральную целевую программу на капитальный ремонт сетей водоснабжения и водоотведения д. Новоселье и д. Гусева Гора</t>
  </si>
  <si>
    <t>Планируется выполнение в 2013г. На сумму 574,8</t>
  </si>
  <si>
    <t>2.4.14</t>
  </si>
  <si>
    <t>Проектирование и подготовка документов для включение в региональную / федеральную целевую программу для строительства канализационных очистных сооружений в д. Новоселье</t>
  </si>
  <si>
    <t>Документы направлены в Правительство ЛО. Реализацию мероприятия планируется перенести на 2014 год</t>
  </si>
  <si>
    <t>2.4.15</t>
  </si>
  <si>
    <t>Капитальный ремонт водопроводных сетей д. Новоселье, д. Гусева гора</t>
  </si>
  <si>
    <t>2.4.16</t>
  </si>
  <si>
    <t>Капитальный ремонт канализационных сетей д. Новоселье, д. Гусева гора</t>
  </si>
  <si>
    <t>2.4.17</t>
  </si>
  <si>
    <t>Капитализация зданий сооружений объектов водоснабжения и водоотведения д. Новоселье и д. Гусева гора</t>
  </si>
  <si>
    <t>2.4.18</t>
  </si>
  <si>
    <t>Капитальный ремонт сетей водовода в д. Загривье по ул. Садовая</t>
  </si>
  <si>
    <t>Администрация Загривского СП
ООО "ВСР"</t>
  </si>
  <si>
    <t>2.4.19</t>
  </si>
  <si>
    <t>Капитальный ремонт канализационных сетей в д. Загривье</t>
  </si>
  <si>
    <t>Согласно плану мероприятий ремонт запланирован на 2013 год</t>
  </si>
  <si>
    <t>2.4.20</t>
  </si>
  <si>
    <t>Замена аварийной водонапорной башни</t>
  </si>
  <si>
    <t>Не проводилась</t>
  </si>
  <si>
    <t>2.4.21</t>
  </si>
  <si>
    <t>Завершение строительства и ввод в эксплуатацию канализационно-очистных сооружений в д. Загривье</t>
  </si>
  <si>
    <t>Согласно плану данное мероприятие запланировано на 2013 год</t>
  </si>
  <si>
    <t>2.4.22</t>
  </si>
  <si>
    <t>Производство текущих вопросов на объектах водоснабжения и водоотведения д. Загривье</t>
  </si>
  <si>
    <t>2.4.23</t>
  </si>
  <si>
    <t>Проект реконструкции (2012 год) и реконструкция (2013 год) сетей водоснабжения п. Черновское</t>
  </si>
  <si>
    <t>Проект реконструкции сетей водоснабжения не сделан</t>
  </si>
  <si>
    <t>Администрация Черновского СП
ООО "ВСР"</t>
  </si>
  <si>
    <t>2.4.24</t>
  </si>
  <si>
    <t>Строительство локальных очистных сооружений д. Монастырек</t>
  </si>
  <si>
    <t>Строительство очистных сооружений не осуществлялось</t>
  </si>
  <si>
    <t>2.4.25</t>
  </si>
  <si>
    <t>Капитальный ремонт канализационных сетей д. Монастырек</t>
  </si>
  <si>
    <t>Проведение работ запланировано на 2014 год</t>
  </si>
  <si>
    <t>2.4.26</t>
  </si>
  <si>
    <t>Реконструкция скважины в пос. Черновское</t>
  </si>
  <si>
    <t>Реконструкция  скважины не осуществлялась</t>
  </si>
  <si>
    <t>Отсутствие централизованного водоснабжения индивидуальных жилых домов</t>
  </si>
  <si>
    <t>2.4.27</t>
  </si>
  <si>
    <t>Строительство системы водоснабжения частного сектора, мкр-н Б. Лучки</t>
  </si>
  <si>
    <t>Работы не велись из-за отсутствия средств в бюджете</t>
  </si>
  <si>
    <t>2.4.28</t>
  </si>
  <si>
    <t>Проектирование и капитальный ремонт наружных сетей водоснабжения в д. Старополье, д. Кологриво</t>
  </si>
  <si>
    <t>Администрация Старопольского СП
ООО "ВСР"</t>
  </si>
  <si>
    <t>2.4.29</t>
  </si>
  <si>
    <t>Капитальный ремонт водопроводных сетей д. Овсище</t>
  </si>
  <si>
    <t>2.4.30</t>
  </si>
  <si>
    <t>Проектирование реконструкции канализационно-очистных сооружений в д. Овсище</t>
  </si>
  <si>
    <t>В 2012 году проведено предпроектное обследование. Дальнейшие работы не выполнены  в связи с отсутствием финансирования  Согласно плану мероприятий проведение работ по проектированию реконструкции канализационно-очистных сооружений в д. Овсище запланировано в 2013 году</t>
  </si>
  <si>
    <t>2.4.31</t>
  </si>
  <si>
    <t>Благоустройство объектов водоснабжения и водоотведения на территории Старопольского СП</t>
  </si>
  <si>
    <t>2.4.32</t>
  </si>
  <si>
    <t>Капитальный ремонт канализационных сетей д. Старополье, д. Овсище</t>
  </si>
  <si>
    <t>2.5. Мероприятия в сфере жилищного строительства</t>
  </si>
  <si>
    <t>2.5.1</t>
  </si>
  <si>
    <t>Строительство многоэтажного и многоквартирного жилого дома на 270 квартир</t>
  </si>
  <si>
    <t>Работы по строительству многоэтажного дома в 2012 году не проводились. (Предложения были направлены в ДСК БЛОК компании ЛСР)</t>
  </si>
  <si>
    <t>2.5.2</t>
  </si>
  <si>
    <t>Участие поселений в реализации Федерального закона от 21.07.2007 №185-ФЗ «О фонде содействия реформированию жилищно-коммунального хозяйства»:</t>
  </si>
  <si>
    <t>2.5.2.1</t>
  </si>
  <si>
    <t>2.5.2.2</t>
  </si>
  <si>
    <t xml:space="preserve">    Загривское СП</t>
  </si>
  <si>
    <t>Финансирование запланировано на 2013 год</t>
  </si>
  <si>
    <t>2.5.2.3</t>
  </si>
  <si>
    <t>Проведен капитальный ремонт системы теплоснабжения дома №5 дер. Старополье</t>
  </si>
  <si>
    <t>2.5.2.4</t>
  </si>
  <si>
    <t xml:space="preserve">    Новосельское СП</t>
  </si>
  <si>
    <t>Капитальный ремонт мягкой кровли в д.№6 д.Новоселье.</t>
  </si>
  <si>
    <t>2.5.2.5</t>
  </si>
  <si>
    <t xml:space="preserve">    Гостицкое СП</t>
  </si>
  <si>
    <t>Выполнен полностью капитальный ремонт двух многоэтажных домов № 1 и 7 в п. Сельхозтехника: по холодному водоснабжению ; по канализации , ремонт отопительной системы; кровля; ремонт системы электроснабжения с установкой общедомового прибора учета Подрядчики : ООО «Фильтр», 000 «Сланцы-электромонтаж», ИП Пронин В.А.</t>
  </si>
  <si>
    <t>2.5.3</t>
  </si>
  <si>
    <t>Перевод невостребованного жилого фонда в муниципальную собственность:</t>
  </si>
  <si>
    <r>
      <t>Сланцевское ГП</t>
    </r>
    <r>
      <rPr>
        <sz val="10"/>
        <rFont val="Times New Roman"/>
        <family val="1"/>
      </rPr>
      <t xml:space="preserve"> — переведено 4 единицы жилого фонда, площадью 178 кв.м.
</t>
    </r>
    <r>
      <rPr>
        <b/>
        <sz val="10"/>
        <rFont val="Times New Roman"/>
        <family val="1"/>
      </rPr>
      <t>Загривское СП</t>
    </r>
    <r>
      <rPr>
        <sz val="10"/>
        <rFont val="Times New Roman"/>
        <family val="1"/>
      </rPr>
      <t xml:space="preserve"> —оформляются документы на 4 квартиры, ведется работа с вымороченным имуществом
</t>
    </r>
    <r>
      <rPr>
        <b/>
        <sz val="10"/>
        <rFont val="Times New Roman"/>
        <family val="1"/>
      </rPr>
      <t>Гостицкое СП</t>
    </r>
    <r>
      <rPr>
        <sz val="10"/>
        <rFont val="Times New Roman"/>
        <family val="1"/>
      </rPr>
      <t xml:space="preserve"> — работа завершена.</t>
    </r>
  </si>
  <si>
    <t>2.5.4</t>
  </si>
  <si>
    <t>Реализации долгосрочной (муниципальной) целевой программе «Поддержка граждан, нуждающихся в улучшении жилищных условий, в том числе и молодежи на 2009-2012 годы»</t>
  </si>
  <si>
    <t>Дополнительно в 2012 г. были получены средства из федерального бюджета в сумме  171,9.  Приобретено жилье для  6 семей  (18 чел.).</t>
  </si>
  <si>
    <t>2.5.5</t>
  </si>
  <si>
    <t>Проектирование коттеджного строительства в д. Выскатка</t>
  </si>
  <si>
    <t>Реализация мероприятия запланирована в 2014 году</t>
  </si>
  <si>
    <t>2.5.6</t>
  </si>
  <si>
    <t>Коттеджная застройка на территории Сланцевского ГП</t>
  </si>
  <si>
    <t>2.5.7</t>
  </si>
  <si>
    <t>Внесение в черту населенных пунктов (Кукин Берег, Скамья, Переволок, Втроя, Загривье) земель сельскохозяйственного назначения</t>
  </si>
  <si>
    <t>Земли с/х назначения не вносились в черту населенных пунктов</t>
  </si>
  <si>
    <t>2.5.8</t>
  </si>
  <si>
    <t>Разработка проекта генерального плана застройки малоэтажного коттеджного поселка «Гостицы 1»</t>
  </si>
  <si>
    <t>В июне 2011 года проведены публичные слушания по изменению разрешенного использования земельных участков для ведения дачного строительства (ДНТ «Деревенька»), постановление администрации МО Гостицкое сельское поселение № 52-п от 09.08.2011; представлено предпроектное предложение поселка на земельном участке; Устав ДНТ «Деревенька»; дальнейшая работа проводится членами ДНТ.</t>
  </si>
  <si>
    <t>2.6. Мероприятия в сфере дорожного строительства</t>
  </si>
  <si>
    <t>Поддержание благоустройства и содержания территории</t>
  </si>
  <si>
    <t>2.6.1</t>
  </si>
  <si>
    <t>Проведение капитального ремонта региональных автомобильных дорог в рамках реализации региональной долгосрочной целевой программы «Совершенствование и развитие автомобильных дорог Ленинградской области на 2009-2020 годы»:</t>
  </si>
  <si>
    <t>ГУ «Ленавтодор»</t>
  </si>
  <si>
    <t>2.6.1.1</t>
  </si>
  <si>
    <t>Старополье — Осьмино</t>
  </si>
  <si>
    <t>Капитальный  ремонт проведен</t>
  </si>
  <si>
    <t>2.6.1.2</t>
  </si>
  <si>
    <t>Гостицы — Пустомержа</t>
  </si>
  <si>
    <t>2.6.1.3</t>
  </si>
  <si>
    <t>Попкова Гора — Казино</t>
  </si>
  <si>
    <t>2.6.1.4</t>
  </si>
  <si>
    <t>Сланцы — Втроя</t>
  </si>
  <si>
    <t>2.6.2</t>
  </si>
  <si>
    <t>Проведение капитального ремонта дорог общего пользования и дворовых дорог в рамках реализации региональной долгосрочной целевой программы «Совершенствование и развитие автомобильных дорог Ленинградской области на 2009-2020 годы»:</t>
  </si>
  <si>
    <t>2.6.2.1</t>
  </si>
  <si>
    <t>Выскатское СП</t>
  </si>
  <si>
    <t>Проведен ремонт переезда через реку Кушелка в д. Нагинщина и ремонты подъездов к дворовым территориям многоквартирных домов.</t>
  </si>
  <si>
    <t>2.6.2.2</t>
  </si>
  <si>
    <t>Гостицкое СП</t>
  </si>
  <si>
    <t>Готовится техническая документация по дорогам общего пользования внутри населенных пунктов за счет средств местного бюджета; утверждено Положение о порядке содержания и ремонта дорог местного значения</t>
  </si>
  <si>
    <t>2.6.2.3</t>
  </si>
  <si>
    <t>Загривское СП</t>
  </si>
  <si>
    <t>Не проводилось, в связи с заменой трубопроводов.</t>
  </si>
  <si>
    <t>2.6.2.4</t>
  </si>
  <si>
    <t>Новосельское СП</t>
  </si>
  <si>
    <t xml:space="preserve"> Не выполнены по причине выполнения работ по замене теплотрассы и  трубопровода ГВС в ППУ изоляции.</t>
  </si>
  <si>
    <t>2.6.2.5</t>
  </si>
  <si>
    <t>Сланцевское ГП</t>
  </si>
  <si>
    <t>Работы будут продолжены в 2013 году</t>
  </si>
  <si>
    <t>2.6.2.6</t>
  </si>
  <si>
    <t>Старопольское СП</t>
  </si>
  <si>
    <t xml:space="preserve">Отремонтирован участок дороги в дер. Старополье </t>
  </si>
  <si>
    <t>2.6.2.7</t>
  </si>
  <si>
    <t>Черновское СП</t>
  </si>
  <si>
    <t>Денежные средства выделены из областного бюджета в рамках  программы "День образования ЛО"</t>
  </si>
  <si>
    <t>2.6.3</t>
  </si>
  <si>
    <t>Проектирование реконструкции пр. Молодежный г. Сланцы</t>
  </si>
  <si>
    <t>2.6.4</t>
  </si>
  <si>
    <t>Проектирование и реконструкция ливневой канализации г. Сланцы</t>
  </si>
  <si>
    <t>2.6.5</t>
  </si>
  <si>
    <t>Благоустройство дворовых территорий г. Сланцы</t>
  </si>
  <si>
    <t>Выполнены работы по ремонту асфальтобетонного покрытия с обустройством автомобильной парковки и мощение плиткой тротуара по адресу: пер. Почтовый, д.2/8</t>
  </si>
  <si>
    <t>2.6.6</t>
  </si>
  <si>
    <t>Благоустройство дорог общего пользования г. Сланцы</t>
  </si>
  <si>
    <t>Выполнены работы по ремонту асфальтобетонного покрытия участков автомобильных дорог; по валке деревьев и вырезке сухих ветвей деревьев на Кингисеппском и Сланцевском шоссе в г. Сланцы Ленинградской области; по восстановлению пешеходных и газонных ограждений по адресам: ул. Вокзальная, ул. Ленина 23, ул. Кирова, ул. М. Горького; по мощению плиткой тротуара по ул. Кирова;  по мощению плиткой пешеходного перехода по ул. Кирова; по формовке и сносу деревьев по ул. Кирова; по обустройству аллеи на ул. Ленина</t>
  </si>
  <si>
    <t>2.6.7</t>
  </si>
  <si>
    <t>Проектирование ул. Ленина г. Сланцы</t>
  </si>
  <si>
    <t>2.6.8</t>
  </si>
  <si>
    <t>Капитальный ремонт 2-х мостов через реку Кушелка по ул. Гагарина и по дороге на шахту Ленинградская в г. Сланцы</t>
  </si>
  <si>
    <t>Выполнен проект, проведена государственная экспертиза проекта
Финансирование мероприятия запланировано в 2013 году</t>
  </si>
  <si>
    <t>2.6.9</t>
  </si>
  <si>
    <t>Проект реконструкции моста "Кировский"</t>
  </si>
  <si>
    <t>Финансирование мероприятия запланировано в 2014 году</t>
  </si>
  <si>
    <t>2.6.10</t>
  </si>
  <si>
    <t>Реконструкция пр. Молодежный г. Сланцы</t>
  </si>
  <si>
    <t>2.6.11</t>
  </si>
  <si>
    <t>Устройство проезда через реку Руя (д. Тухтово)</t>
  </si>
  <si>
    <t>Дорожным Комитетом Правительства Ленинградской области выделено 2500 тыс.руб. (софинансирование из местного бюджета 103,328 т.р.), в соответствии с муниципальным контрактом ремонтные работы выполнены в срок Сланцевским ДРСУ</t>
  </si>
  <si>
    <t>2.6.12</t>
  </si>
  <si>
    <t>Ремонт дороги от д. Пелеши до д. Березняк (2,3 км), с устройством асфальтобетонного покрытия</t>
  </si>
  <si>
    <t>Финансирование мероприятия запланировано в 2013 году</t>
  </si>
  <si>
    <t>2.6.13</t>
  </si>
  <si>
    <t>Асфальтирование внутридомовых проездов в д. Старополье</t>
  </si>
  <si>
    <t>Отремонтированы  проезды к МКД № 1 и №2</t>
  </si>
  <si>
    <t>2.6.14</t>
  </si>
  <si>
    <t>Асфальтирование внутридомовых проездов в д. Овсище</t>
  </si>
  <si>
    <t>2.6.15</t>
  </si>
  <si>
    <t>Асфальтирование автодороги Загорье-Ложголово (0,8 км)</t>
  </si>
  <si>
    <t xml:space="preserve">Работы не выполнены  в связи с отсутствием финансирования </t>
  </si>
  <si>
    <t>2.6.16</t>
  </si>
  <si>
    <t>Проектирование и строительство переправы через р. Кушелка в д. Нагинщина</t>
  </si>
  <si>
    <t>2.6.17</t>
  </si>
  <si>
    <t>Обследование и ремонт моста через р. Руя в д. Кривицы</t>
  </si>
  <si>
    <t>2.6.18</t>
  </si>
  <si>
    <t>Ремонт моста через р. Руя в д. Куричек</t>
  </si>
  <si>
    <t>2.7. Энергетика</t>
  </si>
  <si>
    <t>2.7.1</t>
  </si>
  <si>
    <t>Установка приборов учета электроэнергии и реконструкция уличного освещения в д. Перебор, д. Залесье и д. Заборожка</t>
  </si>
  <si>
    <t>2.7.2</t>
  </si>
  <si>
    <t>Передача подстанции в д. Переволок на баланс ОАО «Ленэнерго»</t>
  </si>
  <si>
    <t>Не передавалось, сделана оценка</t>
  </si>
  <si>
    <t>2.7.3</t>
  </si>
  <si>
    <t>Увеличение энергомощностей в д. Загривье (реконструкция подстанции)</t>
  </si>
  <si>
    <t>Не производилось</t>
  </si>
  <si>
    <t>2.7.4</t>
  </si>
  <si>
    <t>Реконструкция сетей уличного освещения в д. Шавково</t>
  </si>
  <si>
    <t>Приобретение энергосберегающих светильников.</t>
  </si>
  <si>
    <t>2.7.5</t>
  </si>
  <si>
    <t>Ремонт сетей уличного освещения в д. Лужицы</t>
  </si>
  <si>
    <t>2.7.6</t>
  </si>
  <si>
    <t>Ремонт сетей уличного освещения в д. Изборовье</t>
  </si>
  <si>
    <t>2.7.7</t>
  </si>
  <si>
    <t>Обеспечение электроснабжения д. Тихвинка</t>
  </si>
  <si>
    <t>Электроснабжение д. Тихвинка не осуществлялось</t>
  </si>
  <si>
    <t>2.7.8</t>
  </si>
  <si>
    <t>Разработка схемы перспективного электроснабжения г. Сланцы и Сланцевского муниципального района</t>
  </si>
  <si>
    <t>Схема перспективного электроснабжения г. Сланцы разработана ОАО «ЛОЭСК» за счет собственных средств.</t>
  </si>
  <si>
    <t>Администрация Сланцевского МР /  Администрация Сланцевского ГП / 
ОАО «ЛОЭСК»</t>
  </si>
  <si>
    <t>2.8. Телевидение и связь</t>
  </si>
  <si>
    <t>2.8.1</t>
  </si>
  <si>
    <t>Подключение кабельного телевидения в д. Гостицы и пос. Сельхозтехника</t>
  </si>
  <si>
    <t>2.8.2</t>
  </si>
  <si>
    <t>Предоставление земельных участков под оборудование и антенное хозяйство для объектов цифрового телевидения и линейных сетей</t>
  </si>
  <si>
    <t xml:space="preserve">В 2012 году на территории Сланцевского муниципального района для строительства объектов связи цифрового телерадиовещания были предоставлены следующие земельные участки:
- с кадастровым номером 47:28:0301013:71 общей площадью 450 кв.м., местоположение участка: Ленинградская область, Сланцевский район, г. Сланцы, ул. Гавриловская (категория земель - земли населенных пунктов).
- с кадастровым номером 47:28:0442001:30 общей площадью 300 кв.м., местоположение участка: Ленинградская область, Сланцевский район, Новосельское сельское поселение, дер. Перницы, южнее д. 1 (категория земель - земли населенных пунктов).
  Указанные участки предоставлены в соответствии с Распоряжением Губернатора Ленинградской области от 16 декабря 2009 года № 835-р «О мерах по обеспечению реализации проекта цифрового телерадиовещания на территории Ленинградской области».
</t>
  </si>
  <si>
    <t>2.9. Территориальное планирование</t>
  </si>
  <si>
    <t>2.9.1</t>
  </si>
  <si>
    <t>Утверждение схемы территориального планирования Сланцевского муниципального района.</t>
  </si>
  <si>
    <t>Схема территориального планирования Сланцевского муниципального района согласована Правительством Ленинградской области (письмо от 07.09.2012 г. № 56-2974/12) и утверждена Советом депутатов муниципального образования Сланцевский муниципальный район Ленинградской области (Решение от 31.10.2012 года № 393-рсд "Об утверждении схемы территориального планирования муниципального образования Сланцевский муниципальный район Ленинградской области).</t>
  </si>
  <si>
    <t>Архитектурно строительный отдел администрации Сланцевского МР</t>
  </si>
  <si>
    <t>2.9.2</t>
  </si>
  <si>
    <t>Утверждение генеральных планов поселений Сланцевского муниципального района.</t>
  </si>
  <si>
    <r>
      <t xml:space="preserve">Сланцевское ГП - </t>
    </r>
    <r>
      <rPr>
        <sz val="10"/>
        <rFont val="Times New Roman"/>
        <family val="1"/>
      </rPr>
      <t xml:space="preserve">Утвержден Решение совета депутатов МО СГП от 26.06.2012 № 352-гсд, 353-гсд
</t>
    </r>
    <r>
      <rPr>
        <b/>
        <sz val="10"/>
        <rFont val="Times New Roman"/>
        <family val="1"/>
      </rPr>
      <t>Старопольское СП</t>
    </r>
    <r>
      <rPr>
        <sz val="10"/>
        <rFont val="Times New Roman"/>
        <family val="1"/>
      </rPr>
      <t xml:space="preserve"> – Генплан находится на согласовании в Правительстве ЛО
</t>
    </r>
    <r>
      <rPr>
        <b/>
        <sz val="10"/>
        <rFont val="Times New Roman"/>
        <family val="1"/>
      </rPr>
      <t>Загривское СП</t>
    </r>
    <r>
      <rPr>
        <sz val="10"/>
        <rFont val="Times New Roman"/>
        <family val="1"/>
      </rPr>
      <t xml:space="preserve"> – нет топограф. Масштаба, направлено обращение в ЗАКС
</t>
    </r>
    <r>
      <rPr>
        <b/>
        <sz val="10"/>
        <rFont val="Times New Roman"/>
        <family val="1"/>
      </rPr>
      <t>Гостицкое СП</t>
    </r>
    <r>
      <rPr>
        <sz val="10"/>
        <rFont val="Times New Roman"/>
        <family val="1"/>
      </rPr>
      <t xml:space="preserve"> - Решение Совета депутатов № 194 от 03.10. 2012 по утверждению Генерального плана; №195 от 03.10.2012 по утверждению Правил застройки и землепользования</t>
    </r>
  </si>
  <si>
    <t>III. Мероприятия по социальному развитию</t>
  </si>
  <si>
    <t>3.1 Образование</t>
  </si>
  <si>
    <t>3.1.1</t>
  </si>
  <si>
    <t>Реконструкция здания МОУ «Загривская СОШ» с выделением 2 групп под детский сад (2012 год — разработка ПСД; 2013 год — реконструкция)</t>
  </si>
  <si>
    <t>Реконструкция здания МОУ «Загривская СОШ» в 2012 году не проводилась. Перенесено на 2013 год</t>
  </si>
  <si>
    <t>Комитет образования</t>
  </si>
  <si>
    <t>3.1.2</t>
  </si>
  <si>
    <t>Капитальный ремонт здания МОУ «Выскатская ООШ» (2012 год — разработка ПСД; 2013 год — капитальный ремонт)</t>
  </si>
  <si>
    <t>Проведены работы по обследованию, оценке технического состояния строительных конструкций</t>
  </si>
  <si>
    <t>3.1.3</t>
  </si>
  <si>
    <t>Капитальный ремонт МОУ «Сланцевская СОШ №3» (здание по адресу г. Сланцы ул. Кирова д. 11) (2013 год — разработка ПСД; 2014 год — капитальный ремонт)</t>
  </si>
  <si>
    <t>3.1.4</t>
  </si>
  <si>
    <t>Завершение (продолжение ремонта) МДОУ «Сланцевский детский сад №15»</t>
  </si>
  <si>
    <t>Работы завершены</t>
  </si>
  <si>
    <t>3.1.5</t>
  </si>
  <si>
    <t>Реализация долгосрочной целевой программы «Развитие образования Сланцевского муниципального района Ленинградской области на 2011-2015 годы»</t>
  </si>
  <si>
    <t xml:space="preserve">За 2012 год программа профинансирована на сумму 10415,1 тыс. руб. за счет средств бюджета района.
Все мероприятия программы выполнены за исключением приобретения современного компьютерного, цифрового оборудования на сумму 50 тыс. руб. по проекту «Информатизация системы образования» в связи с отсутствием финансирования заявки МОУ «Сланцевская СОШ №3».
По проекту «Одаренные дети» сложилась экономия в сумме 6,75 тыс. руб. по выплате премий победителям и призерам муниципального этапа Всероссийской олимпиады школьников в связи с отсутствием призеров по некоторым предметным олимпиадам.
19,25 тыс. руб. сложилась экономия по проекту «Кадровая поддержка муниципальной системы образования».
По проекту «Развитие системы оздоровления, отдыха и занятости детей и подростков в летнее время» неисполнение составило 37,2 тыс. руб., в том числе за счет экономии по дето-дням 13,8 тыс. руб., отсутствие финансирования поданной заявки по МОУ ДОД «Сланцевский ДДТ» - 23,4 тыс. руб.
</t>
  </si>
  <si>
    <t>3.1.6</t>
  </si>
  <si>
    <t>Подготовка проектно-сметной документации и реконструкция (капитальный ремонт) загородного оздоровительного лагеря «Салют»</t>
  </si>
  <si>
    <t>3.1.7</t>
  </si>
  <si>
    <t>Оснащение детских дошкольных учреждений и загородного оздоровительного лагеря «Салют» современным уличным игровым и спортивным оборудованием</t>
  </si>
  <si>
    <t>3.2. Социальная защита населения</t>
  </si>
  <si>
    <t>3.2.1</t>
  </si>
  <si>
    <t>Реализация долгосрочной целевой программы «Социальная поддержка граждан пожилого возраста, инвалидов и граждан, попавших в трудную жизненную ситуации на 2012-2014 годы»</t>
  </si>
  <si>
    <t>Мероприятия проведены согласно утвержденного плана</t>
  </si>
  <si>
    <t>Комитет социальной защиты на селения</t>
  </si>
  <si>
    <t>3.2.2</t>
  </si>
  <si>
    <t>Реализация долгосрочной целевой программы «Семья и дети на 2011-2013 годы»</t>
  </si>
  <si>
    <t>3.2.3</t>
  </si>
  <si>
    <t>Разработка и утверждение долгосрочной целевой программы «Семья и дети» на 2014-2016 годы</t>
  </si>
  <si>
    <t>Реализация мероприятия запланирована на 2014 год</t>
  </si>
  <si>
    <t>3.2.4</t>
  </si>
  <si>
    <t>Улучшение материально-технической базы социальных учреждений:</t>
  </si>
  <si>
    <t>3.2.4.1</t>
  </si>
  <si>
    <t>Проведение ремонта крыши и фасада МАУ «ЦСО Надежда»
Проведение ремонта фасада МАУ «ЦСО «Надежда»</t>
  </si>
  <si>
    <t>Работы выполнены в 2013 году, сумма средств местного бюджета - 1200 тыс. руб.</t>
  </si>
  <si>
    <t>3.2.4.2.</t>
  </si>
  <si>
    <t>Проведение ремонта фасада МУ «Социально-реабилитационный центр для несовершеннолетних «Мечта»</t>
  </si>
  <si>
    <t>Проведение ремонта фасада МУ «Социально-реабилитационный центр для несовершеннолетних «Мечта» запланировано в 2013 году</t>
  </si>
  <si>
    <t>3.2.5</t>
  </si>
  <si>
    <t>Реализация долгосрочной целевой программы «Содействие в трудоустройстве инвалидов в Сланцевском муниципальном районе Ленинградской области на 2011-2013 годы»</t>
  </si>
  <si>
    <t>В 2012 году финансирование по программе не осуществлялось</t>
  </si>
  <si>
    <t>3.3. Культура</t>
  </si>
  <si>
    <t>3.3.1</t>
  </si>
  <si>
    <t>Проектирование и благоустройство парка культуры и отдыха г. Сланцы</t>
  </si>
  <si>
    <t>Построена многофункциональная спортивная площадка с искусственным покрытием, оборудованная хоккейной коробкой, четырьмя баскетбольными кольцами, воротами для минифутбола, стойками для игры в волейбол и большой теннис. Площадка оснащена трибунами для зрителей и игроков. В зимнее время используется как ледовый каток. Произведен ремонт аттракционов</t>
  </si>
  <si>
    <t>3.3.2</t>
  </si>
  <si>
    <t>Ремонт подростковых клубов в г. Сланцы</t>
  </si>
  <si>
    <t>Произведен текущий  косметический ремонт 5 клубов по заключенным договорам подряда</t>
  </si>
  <si>
    <t>3.3.3</t>
  </si>
  <si>
    <t>Комплектование фонда Сланцевской центральной городской библиотеки (СЦГБ)</t>
  </si>
  <si>
    <t>Пополнение книжного фонда библиотеки</t>
  </si>
  <si>
    <t>3.3.4</t>
  </si>
  <si>
    <t>Капитальный ремонт помещений СЦГБ</t>
  </si>
  <si>
    <t>Капремонт библиотеки на ул. Ленина, 19 выполнен по контракту ООО «Стрит»</t>
  </si>
  <si>
    <t>3.3.5</t>
  </si>
  <si>
    <t>Приобретение библиотечного и компьютерного оборудования для СЦГБ</t>
  </si>
  <si>
    <t>Приобретено компьютерное оборудование, компьютерная мебель и стеллажи</t>
  </si>
  <si>
    <t>3.3.6</t>
  </si>
  <si>
    <t>Мероприятия направленные на пропаганду книги и чтения в городе, сохранение и популяризацию местного историко-культурного наследия, поддержку семьи, семейных ценностей, на развитие информационного общества</t>
  </si>
  <si>
    <t>Проведены мероприятия направленные на пропаганду книги и чтения в городе, сохранение и популяризацию местного историко-культурного наследия, поддержку семьи, семейных ценностей, на развитие информационного общества</t>
  </si>
  <si>
    <t>3.3.7</t>
  </si>
  <si>
    <t>Выполнение проекта и реконструкция сценического оборудования зрительного и танцевального залов МУК ГДК</t>
  </si>
  <si>
    <t>Средства израсходованы на разработку проектно-сметной документации (Зрительный зал – 395,0 т. р., сцена и сценографич. оборуд-е - 372,25 т. р.)</t>
  </si>
  <si>
    <t>3.3.8</t>
  </si>
  <si>
    <t>Ремонт помещений МУК ГДК</t>
  </si>
  <si>
    <t>Заключен контракт с ООО «ПроектСтройСервис» на капитальный ремонт кровли, вентиляции, систем отопления, водоснабжения, электрооборудования. По итогам 2012 года ремонтные работы выполнены на 60% , завершение ремонта планируется в 21013 году.</t>
  </si>
  <si>
    <t>3.3.9</t>
  </si>
  <si>
    <t>Мероприятия направленные на развитие социальной активности и творческого потенциала личности, а также на повышение квалификации специалистов по предметам деятельности</t>
  </si>
  <si>
    <t>На проведение мероприятий ГДК выделены средства в сумме 302,46 тыс. руб., ПКиО — 331,7 тыс. Руб., СЦГБ — 61,3 тыс. руб.</t>
  </si>
  <si>
    <t>3.3.10</t>
  </si>
  <si>
    <t>Реконструкция музея в рамках областной программы «Культура Ленинградской области 2012-2014 годы»</t>
  </si>
  <si>
    <t>Реконструкция не проводилась, в связи с отсутствием финансирования</t>
  </si>
  <si>
    <t>Сектор по культуре, физической культуре и молодежной политики</t>
  </si>
  <si>
    <t>3.3.11</t>
  </si>
  <si>
    <t>Проведение фольклорно-исторического праздника «Ольгинские дни»</t>
  </si>
  <si>
    <t>Праздник проведён 22.07.2012 года.</t>
  </si>
  <si>
    <t>Сектор по культуре, физической культуре и молодежной политики / Администрация Загривского СП</t>
  </si>
  <si>
    <t>3.3.12</t>
  </si>
  <si>
    <t>Завершение строительства часовни в д. Загривье</t>
  </si>
  <si>
    <t>В 2012 году строительство не завершено, работы продолжаются</t>
  </si>
  <si>
    <t>3.3.13</t>
  </si>
  <si>
    <t>Реконструкция детского сада под административно-досуговый центр в д. Загривье или строительство нового здания</t>
  </si>
  <si>
    <t>Выполнение работ запланировано на 2013 год</t>
  </si>
  <si>
    <t>3.3.14</t>
  </si>
  <si>
    <t>Капитальный ремонт Дома культуры в д. Старополье в рамках программы «Социальное развитие села»</t>
  </si>
  <si>
    <t>3.3.15</t>
  </si>
  <si>
    <t>Капитальный ремонт Дома культуры в д. Овсище в рамках программы «Социальное развитие села»</t>
  </si>
  <si>
    <t>В рамках реализации программы «Социальное развитие села» проведен капитальный ремонт дома культуры в деревне Овсище Старопольского сельского поселения на сумму 2 100 тыс. руб.</t>
  </si>
  <si>
    <t>3.3.16</t>
  </si>
  <si>
    <t>Капитальный ремонт МУК «Новосельский Дом русского народного творчества»</t>
  </si>
  <si>
    <t>Капитальный ремонт МУК «Новосельский Дом русского народного творчества» включен в программу "Социальное развитие села" на 2013 год</t>
  </si>
  <si>
    <t>3.3.17</t>
  </si>
  <si>
    <t>Капитальный ремонт помещения библиотеки в д. Новоселье</t>
  </si>
  <si>
    <t>Капитальный ремонт помещения библиотеки в д. Новоселье перенесен на 2013 год</t>
  </si>
  <si>
    <t>3.3.18</t>
  </si>
  <si>
    <t>Замена оборудования библиотеки д. Новоселье</t>
  </si>
  <si>
    <t>Замена оборудования библиотеки д. Новоселье перенесена на 2013 год</t>
  </si>
  <si>
    <t>3.3.19</t>
  </si>
  <si>
    <t>Строительство Дома Культуры в поселке Черновское</t>
  </si>
  <si>
    <t>Строительство ДК не осуществлялось, в связи с отсутствием финансирования</t>
  </si>
  <si>
    <t>3.3.20</t>
  </si>
  <si>
    <t>Приобретение Дома культуры пос. Сельхозтехника</t>
  </si>
  <si>
    <t>Оформляется собственность</t>
  </si>
  <si>
    <t>3.3.21</t>
  </si>
  <si>
    <t>Капитальный ремонт Дома культуры пос. Сельхозтехника</t>
  </si>
  <si>
    <t>3.3.22</t>
  </si>
  <si>
    <t>Проектирование реконструкции бывшего здания ОБК ПУ-57</t>
  </si>
  <si>
    <t>3.4. Физическая культура и спорт</t>
  </si>
  <si>
    <t>3.4.1</t>
  </si>
  <si>
    <t>Строительство физкультурно-оздоровительного комплекса (2013 год)</t>
  </si>
  <si>
    <t>Комитетом по физической культуре, спорту и туризму ЛО строительство комплекса перенесено на 2013-2014 гг. Комитетом по строительству ЛО ведутся проектные работы.</t>
  </si>
  <si>
    <t>3.4.2</t>
  </si>
  <si>
    <t>Строительство многопрофильного физкультурно-оздоровительного комплекса (2014 год)</t>
  </si>
  <si>
    <t>В связи со строительством физкультурно-оздоровительного комплекса (п. 3.4.1) планируется замена данного объекта на крытый каток с искусственным льдом. Земельный участок под строительство объекта выделен.</t>
  </si>
  <si>
    <t>3.4.3</t>
  </si>
  <si>
    <t>Реконструкция стадиона МОУ ДОД ДЮСШ (футбольное поле с искусственным покрытием и беговые дорожки)</t>
  </si>
  <si>
    <t>В 2012 году внебюджетные средства не были найдены, реконструкция стадиона запланирована на 2013-2014 гг. Подготовлена проектно-сметная документация, которая проходит экспертизу.</t>
  </si>
  <si>
    <t>3.4.4</t>
  </si>
  <si>
    <t>Реконструкция здания ФОКа (ангар)</t>
  </si>
  <si>
    <t>В 2012 году внебюджетные средства не были найдены, реконструкция ФОКа (ангар) запланирована на 2013-2014 гг.</t>
  </si>
  <si>
    <t>3.4.5</t>
  </si>
  <si>
    <t>Реализация долгосрочной целевой программы «Основные направления развития культуры, физической культуры и молодежной политики на территории МО Сланцевский муниципальный район Ленинградской области на 2011-2013 годы»</t>
  </si>
  <si>
    <t>Программа реализуется согласно утвержденного плана мероприятий.</t>
  </si>
  <si>
    <t>3.4.6</t>
  </si>
  <si>
    <t>Строительно-монтажные работы по устройству лыжной трассы на северной окраине города Сланцы</t>
  </si>
  <si>
    <t>Устройство трассы производилось силами сотрудников Парка культуры и отдыха: покос травы, уборка мусора, выравнивание ям, нарезка лыжни.</t>
  </si>
  <si>
    <t>3.4.7</t>
  </si>
  <si>
    <t>Строительство мини-стадиона в д. Загривье</t>
  </si>
  <si>
    <t>Реализация мероприятия запланирована на 2013 год</t>
  </si>
  <si>
    <t>3.4.8</t>
  </si>
  <si>
    <t>Строительство мини-стадионов в д. Старополье и Овсище</t>
  </si>
  <si>
    <t>3.4.9</t>
  </si>
  <si>
    <t>Строительство мини-стадионов в д. Новоселье</t>
  </si>
  <si>
    <t>3.4.10</t>
  </si>
  <si>
    <t>Реконструкция старой котельной под ФОК</t>
  </si>
  <si>
    <t>Здание находится в плане приватизации на 2014 годы</t>
  </si>
  <si>
    <t>3.5. Молодежная политика</t>
  </si>
  <si>
    <t>3.5.1</t>
  </si>
  <si>
    <t>Создание и функционирование муниципального учреждения «Молодежный досуговый центр»</t>
  </si>
  <si>
    <t>Целесообразность создания подобного центра обсуждается</t>
  </si>
  <si>
    <t>3.6. Обеспечение жильем работников социальной сферы</t>
  </si>
  <si>
    <t>3.6.1</t>
  </si>
  <si>
    <t>Разработка долгосрочной целевой программы «Обеспечение жильем работников социальной сферы на 2012-2015 годы»</t>
  </si>
  <si>
    <t>Программа не разработана</t>
  </si>
  <si>
    <t>3.6.2</t>
  </si>
  <si>
    <t>Приобретение жилья для работников социальной сферы</t>
  </si>
  <si>
    <t>Жилье для работников социальной сферы не приобретено из-за отсутствия финансирования</t>
  </si>
  <si>
    <t>3.6.3</t>
  </si>
  <si>
    <t>Софинансирование приобретения жилья в рамках долгосрочной целевой программы «Приоритетные направления развития образования Ленинградской области на 2011-2015 годы»</t>
  </si>
  <si>
    <t>Софинансирование не осуществлялось в связи с отсутствием средств</t>
  </si>
  <si>
    <t>3.7. Здравоохранение</t>
  </si>
  <si>
    <t>3.7.1</t>
  </si>
  <si>
    <t>Строительство ФАПа в д. Загривье</t>
  </si>
  <si>
    <t xml:space="preserve">На территории Загривского сельского поселения проведены работы по строительству фельдшерско-акушерского пункта в деревне Загривье. Стоимость работ по заключенному муниципальному контракту составляет 13 676,2 тыс. руб. Акты выполненных работ предоставлены на сумму 6 214,3 тыс. руб. Из средств областного бюджета произведена оплата работ на сумму 5 762,3 тыс. руб. </t>
  </si>
  <si>
    <t>МУЗ Сланцевская ЦРБ</t>
  </si>
  <si>
    <t>3.7.2</t>
  </si>
  <si>
    <t>Реконструкция здания поликлиники в мкр-н. Лучки под офис врачей общей практики</t>
  </si>
  <si>
    <t>Работы проведены согласно заключенным контрактам</t>
  </si>
  <si>
    <t>3.7.3</t>
  </si>
  <si>
    <t>Ремонт ФАПа в д. Новоселье</t>
  </si>
  <si>
    <t>3.7.4</t>
  </si>
  <si>
    <t>Ремонт здания детской поликлиники под отделение скорой медицинской помощи</t>
  </si>
  <si>
    <t>3.7.5</t>
  </si>
  <si>
    <t>Выполнение мероприятий по противопожарной безопасности: ремонт косоуров, приямков; монтаж АПС в здании Старопольской амбулатории, Новосельского ФАПа; огнезащитная обработка Черновского ФАПа; изготовление планов эвакуации и знаков пожарной безопасности; установка противопожарных дверей; замена потолков взрослой поликлиники на негорючие; и прочие.</t>
  </si>
  <si>
    <t>3.7.6</t>
  </si>
  <si>
    <t>Текущие ремонты режимных кабинетов МУЗ Сланцевская ЦРБ (процедурных, буфетных и др.) в соответствии санитарно-гигиеническим требованиям</t>
  </si>
  <si>
    <t>3.7.7</t>
  </si>
  <si>
    <t>Установка двух теплосчетчиков в стационарах №1 и №2 МУЗ Сланцевская ЦРБ</t>
  </si>
  <si>
    <t>Денежные средства не выделялись</t>
  </si>
  <si>
    <t>3.7.8</t>
  </si>
  <si>
    <t>Проведение энергетического обследования и разработка паспортов зданий стационара №1 и стационара №2 МУЗ Сланцевская ЦРБ</t>
  </si>
  <si>
    <t>3.7.9</t>
  </si>
  <si>
    <t>Электронная запись на прием к врачу</t>
  </si>
  <si>
    <t>Ведется электронная запись, на конец 2012 года фактически записано 816 человек</t>
  </si>
  <si>
    <t>IV. Безопасность</t>
  </si>
  <si>
    <t>Обеспечение первичных мер пожарной безопасности в пределах населенных пунктов Сланцевского муниципального района</t>
  </si>
  <si>
    <t>4.1</t>
  </si>
  <si>
    <t>Обеспечение первичных мер пожарной безопасности поселений МЦП «Пожарная безопасность на территории СМР 2012»:</t>
  </si>
  <si>
    <t>Мероприятия реализованы согласно утвержденного плана</t>
  </si>
  <si>
    <t>Администрация Сланцевского МР, Администрации поселений</t>
  </si>
  <si>
    <t>4.1.1</t>
  </si>
  <si>
    <t>Выскатское СП (МЦП «Обеспечение первичных мер пожарной безопасности на территории Выскатского СП»)</t>
  </si>
  <si>
    <t>4.1.2</t>
  </si>
  <si>
    <t>Старопольское СП (МЦП «Обеспечение первичных мер пожарной безопасности на территории Старопольского СП»)</t>
  </si>
  <si>
    <t>В 55 населенных пунктах установлены звуковые пожарные оповещатели</t>
  </si>
  <si>
    <t>4.1.3</t>
  </si>
  <si>
    <t>Новосельское СП (МЦП «Обеспечение первичных мер пожарной безопасности на территории Новосельского СП»)</t>
  </si>
  <si>
    <t>Выполнены работы по отсыпке щебнем пожарных водоемов в д.Куричек и в д. Гусева Гора (софинансирование районной программы)</t>
  </si>
  <si>
    <t>4.1.4</t>
  </si>
  <si>
    <t>Гостицкое СП (МЦП «Обеспечение первичных мер пожарной безопасности на территории муниципального образования Гостицкое сельское поселение на 2012-2014 годы»</t>
  </si>
  <si>
    <t>В рамках утвержденной программы выполнены мероприятия:
- утвержден план основных мероприятий МО Гостицкого сельского поселения Сланцевского муниципального района в области гражданской обороны, предупреждения и ликвидации ЧС, обеспечения ПБ и безопасности людей на водных объектах»;
Основные мероприятия программы 2012 года:
- расчистка дорог и подъездов к пожарным водоемам;
- оснащение специальным снаряжением мобильной добровольной пожарной команды;
- материальное стимулирование членов ДПД;
-оборудование бетонных стен пожарного водоема в д.Березняк;
- механизированные работы по опахивание противопожарной полосой населенных пунктов;
- приобретение светоотражающих аншлагов;
- приобретение огнетушителей;
- монтаж АПС в здании ДК п. Сельхозтехника;
- тех.обслуживание и текущий ремонт пожарной сигнализации и системы оповещения
Всего оплачено за 2012 год 479398,34 руб.</t>
  </si>
  <si>
    <t>4.2</t>
  </si>
  <si>
    <t>Разработка и утверждение муниципальной долгосрочной целевой программы «Пожарная безопасность на территории Сланцевского муниципального района на 2013-2016 годы»</t>
  </si>
  <si>
    <t>Утверждена муниципальная долгосрочная целевая программа "Пожарная безопасность на территории Сланцевского муниципального района на 2013-2015 годы"</t>
  </si>
  <si>
    <t>Отсутствие на территории СМР добровольной пожарной охраны</t>
  </si>
  <si>
    <t>4.3</t>
  </si>
  <si>
    <t>Заключение соглашения о намерениях по реализации региональной ДП «Развитие добровольной пожарной охраны на территории Ленинградской области на 2012-2014 годы»</t>
  </si>
  <si>
    <t>Не заключено</t>
  </si>
  <si>
    <t>4.4</t>
  </si>
  <si>
    <t>Повышение эффективности работы административных комиссий района (адм.комиссии района, адм.комиссии поселений)</t>
  </si>
  <si>
    <r>
      <t>Сланцевское ГП</t>
    </r>
    <r>
      <rPr>
        <sz val="10"/>
        <rFont val="Times New Roman"/>
        <family val="1"/>
      </rPr>
      <t xml:space="preserve"> — Проведено 18 заседаний, наложено штрафов в сумме 232 450 рублей.</t>
    </r>
  </si>
  <si>
    <t>4.5</t>
  </si>
  <si>
    <t>Разработка и утверждение муниципальной долгосрочной целевой программы «Профилактика правонарушений и безопасность на территории Сланцевского муниципального района на 2012-2015 годы»</t>
  </si>
  <si>
    <t>Программа не разрабатывалась.</t>
  </si>
  <si>
    <t>Отсутствие в районе спасательной станции (поста) ВОСВОД</t>
  </si>
  <si>
    <t>4.6</t>
  </si>
  <si>
    <t>Приобретение передвижного спасательного поста для Сланцевского отделения ВОСВОД для обеспечения безопасности жителей на воде</t>
  </si>
  <si>
    <t>Не приобретен, в связи с отсутствием финансирования</t>
  </si>
  <si>
    <t>Отсутствие на территории района автоплощадки по безопасности дорожного движения</t>
  </si>
  <si>
    <t>4.7</t>
  </si>
  <si>
    <t>Создание на территории Сланцевского муниципального района детской автоплощадки по безопасности дорожного движения</t>
  </si>
  <si>
    <t>Запланировано на 2013 год</t>
  </si>
  <si>
    <t>Администрация Сланцевского МР, Комиссия по безопасности дорожного движения</t>
  </si>
  <si>
    <t>4.8</t>
  </si>
  <si>
    <t>Установка дорожных знаков у образовательных учреждений, населенных пунктов района, благоустройство железнодорожных переездов</t>
  </si>
  <si>
    <t>За счет местного бюджета дорожные знаки не приобретались, переезды не благоустраивались.</t>
  </si>
  <si>
    <t>4.9</t>
  </si>
  <si>
    <t>Строительство быстровозводимого здания пожарного поста в д. Старополье</t>
  </si>
  <si>
    <t>4.10</t>
  </si>
  <si>
    <t>Создание «Системы комплексной городской безопасности» «Безопасный город» Сланцевского городского поселения Сланцевского муниципального района</t>
  </si>
  <si>
    <t xml:space="preserve">Заключен муниципальный контракт на поставку и монтаж оборудования аппаратно-програмного комплекса видеонаблюдения "Безопасный город" </t>
  </si>
  <si>
    <t>V. Организационные мероприятия</t>
  </si>
  <si>
    <t>5.1</t>
  </si>
  <si>
    <t>Реализация подготовленных мероприятий по оказанию государственных и муниципальных услуг в электронном виде на территории Сланцевского муниципального района</t>
  </si>
  <si>
    <t>По 14 услугам, в отношении которых требуется организация межведомственного взаимодействия, утверждены технологические карты межведомственного взаимодействия. Оформляются запросы в государственные органы через каналы  СМЭВ.</t>
  </si>
  <si>
    <t>14 (количество услуг)</t>
  </si>
  <si>
    <r>
      <t>Сланцевское ГП</t>
    </r>
    <r>
      <rPr>
        <sz val="10"/>
        <rFont val="Times New Roman"/>
        <family val="1"/>
      </rPr>
      <t xml:space="preserve"> - На рабочих местах установлена программа по межведомственному взаимодействию разработаны и утверждены постановлением администрации 46 административных регламентов; регламенты внесены в единый реестр муниципальных услуг; регламенты и все необходимые документы размещены на сайте Сланцевского городского поселения; разработан и принят весь необходимый пакет документов для оказания муниципальных услуг
</t>
    </r>
    <r>
      <rPr>
        <b/>
        <sz val="10"/>
        <rFont val="Times New Roman"/>
        <family val="1"/>
      </rPr>
      <t>Загривское СП</t>
    </r>
    <r>
      <rPr>
        <sz val="10"/>
        <rFont val="Times New Roman"/>
        <family val="1"/>
      </rPr>
      <t xml:space="preserve"> — реализовано.
</t>
    </r>
    <r>
      <rPr>
        <b/>
        <sz val="10"/>
        <rFont val="Times New Roman"/>
        <family val="1"/>
      </rPr>
      <t>Гостицкое СП</t>
    </r>
    <r>
      <rPr>
        <sz val="10"/>
        <rFont val="Times New Roman"/>
        <family val="1"/>
      </rPr>
      <t xml:space="preserve"> - Проводится в соответствии с требованиями Федерального закона от 27.07.2010 № 210-ФЗ «Об организации предоставления государственных и муниципальных услуг».</t>
    </r>
  </si>
  <si>
    <t>5.2</t>
  </si>
  <si>
    <t>Создание на территории Сланцевского муниципального района центра по принципу «Одного окна» (Регистрационная палата, земельно-кадастровая палата)</t>
  </si>
  <si>
    <t>В течении 2012 года проводилась работа, направленная на создание на территории Сланцевского муниципального района центра по принципу «Одного окна». Работа по данному направлению будет продолжена в 2013-2014 годах.</t>
  </si>
  <si>
    <t>5.3</t>
  </si>
  <si>
    <t>Развитие и поддержка института старост на территории Сланцевского муниципального района</t>
  </si>
  <si>
    <r>
      <t xml:space="preserve">Проведена  встреча со старостами поселений по обсуждению закона  о статусе старост.
</t>
    </r>
    <r>
      <rPr>
        <b/>
        <sz val="10"/>
        <rFont val="Times New Roman"/>
        <family val="1"/>
      </rPr>
      <t>Сланцевское ГП</t>
    </r>
    <r>
      <rPr>
        <sz val="10"/>
        <rFont val="Times New Roman"/>
        <family val="1"/>
      </rPr>
      <t xml:space="preserve"> - Проведены сходы граждан по разъяснению действующего законодательства по созданию института старост. Разработано и принято Положение о старосте населённого пункта и Порядок их материального стимулирования. Территория Сланцевского городского поселения условно поделена на 14 микрорайонов в каждом из микрорайонов избраны старосты. По итогам работы старостам ежеквартально производятся выплаты за счет бюджетных средств.
</t>
    </r>
    <r>
      <rPr>
        <b/>
        <sz val="10"/>
        <rFont val="Times New Roman"/>
        <family val="1"/>
      </rPr>
      <t>Загривское СП</t>
    </r>
    <r>
      <rPr>
        <sz val="10"/>
        <rFont val="Times New Roman"/>
        <family val="1"/>
      </rPr>
      <t xml:space="preserve"> - пост администрации утверждено .положение о старостах.
</t>
    </r>
    <r>
      <rPr>
        <b/>
        <sz val="10"/>
        <rFont val="Times New Roman"/>
        <family val="1"/>
      </rPr>
      <t>Гостицкое СП</t>
    </r>
    <r>
      <rPr>
        <sz val="10"/>
        <rFont val="Times New Roman"/>
        <family val="1"/>
      </rPr>
      <t xml:space="preserve"> — Старосты населенных пунктов Гостицкого сельского поселения в соответствии с решением совета депутатов от 11.12.2007 №141 (с изменениями и дополнениями) получают ежемесячное денежное вознаграждение за оказание помощи администрации в решении вопросов местного значения для выражения интересов жителей сельских населенных пунктов. Этот институт управления администрация поддерживает и способствует его развитию.</t>
    </r>
  </si>
  <si>
    <t>5.4</t>
  </si>
  <si>
    <t>Сопровождение сайта Сланцевского муниципального района и муниципальных образований</t>
  </si>
  <si>
    <t>Обновление сайта муниципального образования ведется постоянно</t>
  </si>
  <si>
    <t>Отдел по организационным и общим вопросам, взаимодействию с органами МСУ и поселениями</t>
  </si>
  <si>
    <t>5.5</t>
  </si>
  <si>
    <t>Оптимизация системы местного самоуправления путем объединения муниципальных образований или передачи полномочий в рамках действующего законодательства</t>
  </si>
  <si>
    <t xml:space="preserve">1. Публичные слушания  проводились в Черновском сельском поселении 27 ноября в 14 часов в ДК п.Черновское по вопросу  о преобразовании Черновского сельского поселения Сланцевского муниципального района Ленинградской области, Выскатского сельского поселения Сланцевского муниципального района Ленинградской области и Новосельского  сельского поселения Сланцевского муниципального района Ленинградской области в форме объединения муниципальных образований.
2. Публичные слушания  проводились в Выскатском сельском поселении 29 ноября в 17 часов в ДК д.Выскатка по вопросу преобразовании Выскатского сельского поселения Сланцевского муниципального района Ленинградской области, Черновского сельского поселения Сланцевского муниципального района Ленинградской области и Новосельского сельского поселения Сланцевского муниципального района Ленинградской области в форме объединения муниципальных образований
</t>
  </si>
  <si>
    <t>Совет депутатов / Администрация МО Сланцевского МР / Администрации поселений</t>
  </si>
  <si>
    <t>5.6</t>
  </si>
  <si>
    <t>Приведение уставов муниципальных образований в соответствие с требованиями федерального и областного законодательства</t>
  </si>
  <si>
    <r>
      <t xml:space="preserve">В Уставы муниципальных образований в соответствие с требованиями федеральных законов вносятся соответствующие изменения
</t>
    </r>
    <r>
      <rPr>
        <b/>
        <sz val="10"/>
        <rFont val="Times New Roman"/>
        <family val="1"/>
      </rPr>
      <t>Сланцевское ГП</t>
    </r>
    <r>
      <rPr>
        <sz val="10"/>
        <rFont val="Times New Roman"/>
        <family val="1"/>
      </rPr>
      <t xml:space="preserve"> - При внесении изменений в федеральные и областные законы, устав муниципального образования Сланцевского городского поселения приводится в соответствие с действующим законодательством.
</t>
    </r>
    <r>
      <rPr>
        <b/>
        <sz val="10"/>
        <rFont val="Times New Roman"/>
        <family val="1"/>
      </rPr>
      <t>Гостицкое СП</t>
    </r>
    <r>
      <rPr>
        <sz val="10"/>
        <rFont val="Times New Roman"/>
        <family val="1"/>
      </rPr>
      <t xml:space="preserve"> - Решением совета депутатов Гостицкого сельского поселения от 16.05.2012 № 273 внесены очередные изменения и дополнения в устав муниципального образования (зарегистрированы в Управлении Министерства юстиции Российской Федерации по Ленинградской области 26.06.2012 года)</t>
    </r>
  </si>
  <si>
    <t>5.7</t>
  </si>
  <si>
    <t>Объявление конкурса на создание гимна Сланцевского муниципального района</t>
  </si>
  <si>
    <t>Конкурс не объявлен</t>
  </si>
  <si>
    <t>5.8</t>
  </si>
  <si>
    <t>Создание зала славы почетных жителей Сланцевского муниципального района</t>
  </si>
  <si>
    <t>Не создан</t>
  </si>
  <si>
    <t>5.9</t>
  </si>
  <si>
    <t>Создание символа должности и статуса главы Сланцевского района (геральдическая цепь)</t>
  </si>
  <si>
    <t>Не созданы</t>
  </si>
  <si>
    <t>5.10</t>
  </si>
  <si>
    <t>Разработка макетов почетных грамот, благодарностей, дипломов администрации и совета депутатов Сланцевского муниципального района</t>
  </si>
  <si>
    <t>Макеты разработаны</t>
  </si>
  <si>
    <t>5.11</t>
  </si>
  <si>
    <t>Работа с общественными и некоммерческими организациями, партиями</t>
  </si>
  <si>
    <t>Работа с общественными и некоммерческими организациями, партиями ведется постоянно и будет продолжена в 2013-2014 годах.</t>
  </si>
  <si>
    <t>ИТОГО</t>
  </si>
</sst>
</file>

<file path=xl/styles.xml><?xml version="1.0" encoding="utf-8"?>
<styleSheet xmlns="http://schemas.openxmlformats.org/spreadsheetml/2006/main">
  <numFmts count="9">
    <numFmt numFmtId="164" formatCode="GENERAL"/>
    <numFmt numFmtId="165" formatCode="DD/MM/YYYY"/>
    <numFmt numFmtId="166" formatCode="@"/>
    <numFmt numFmtId="167" formatCode="#,##0"/>
    <numFmt numFmtId="168" formatCode="0.0"/>
    <numFmt numFmtId="169" formatCode="#,##0.0"/>
    <numFmt numFmtId="170" formatCode="0%"/>
    <numFmt numFmtId="171" formatCode="0.00"/>
    <numFmt numFmtId="172" formatCode="#,##0.00"/>
  </numFmts>
  <fonts count="29">
    <font>
      <sz val="10"/>
      <name val="Arial Cyr"/>
      <family val="2"/>
    </font>
    <font>
      <sz val="10"/>
      <name val="Arial"/>
      <family val="0"/>
    </font>
    <font>
      <sz val="10"/>
      <name val="Times New Roman"/>
      <family val="1"/>
    </font>
    <font>
      <sz val="12"/>
      <name val="Times New Roman"/>
      <family val="1"/>
    </font>
    <font>
      <b/>
      <sz val="10"/>
      <name val="Times New Roman"/>
      <family val="1"/>
    </font>
    <font>
      <b/>
      <sz val="10"/>
      <name val="Arial"/>
      <family val="2"/>
    </font>
    <font>
      <b/>
      <sz val="12"/>
      <name val="Times New Roman"/>
      <family val="1"/>
    </font>
    <font>
      <i/>
      <sz val="10"/>
      <name val="Times New Roman"/>
      <family val="1"/>
    </font>
    <font>
      <i/>
      <sz val="12"/>
      <name val="Times New Roman"/>
      <family val="1"/>
    </font>
    <font>
      <i/>
      <sz val="10"/>
      <color indexed="10"/>
      <name val="Times New Roman"/>
      <family val="1"/>
    </font>
    <font>
      <sz val="9"/>
      <name val="Times New Roman"/>
      <family val="1"/>
    </font>
    <font>
      <sz val="10"/>
      <color indexed="60"/>
      <name val="Times New Roman"/>
      <family val="1"/>
    </font>
    <font>
      <sz val="10"/>
      <color indexed="10"/>
      <name val="Times New Roman"/>
      <family val="1"/>
    </font>
    <font>
      <sz val="9"/>
      <color indexed="10"/>
      <name val="Times New Roman"/>
      <family val="1"/>
    </font>
    <font>
      <sz val="12"/>
      <color indexed="10"/>
      <name val="Times New Roman"/>
      <family val="1"/>
    </font>
    <font>
      <b/>
      <sz val="12"/>
      <color indexed="10"/>
      <name val="Times New Roman"/>
      <family val="1"/>
    </font>
    <font>
      <sz val="10"/>
      <color indexed="17"/>
      <name val="Times New Roman"/>
      <family val="1"/>
    </font>
    <font>
      <sz val="10"/>
      <color indexed="8"/>
      <name val="Times New Roman"/>
      <family val="1"/>
    </font>
    <font>
      <sz val="12"/>
      <color indexed="8"/>
      <name val="Times New Roman"/>
      <family val="1"/>
    </font>
    <font>
      <b/>
      <sz val="10"/>
      <color indexed="17"/>
      <name val="Times New Roman"/>
      <family val="1"/>
    </font>
    <font>
      <sz val="12"/>
      <color indexed="17"/>
      <name val="Times New Roman"/>
      <family val="1"/>
    </font>
    <font>
      <b/>
      <sz val="11"/>
      <name val="Times New Roman"/>
      <family val="1"/>
    </font>
    <font>
      <i/>
      <sz val="10"/>
      <color indexed="17"/>
      <name val="Times New Roman"/>
      <family val="1"/>
    </font>
    <font>
      <b/>
      <sz val="14"/>
      <name val="Times New Roman"/>
      <family val="1"/>
    </font>
    <font>
      <b/>
      <sz val="14"/>
      <color indexed="17"/>
      <name val="Times New Roman"/>
      <family val="1"/>
    </font>
    <font>
      <b/>
      <sz val="11"/>
      <color indexed="17"/>
      <name val="Times New Roman"/>
      <family val="1"/>
    </font>
    <font>
      <b/>
      <sz val="11"/>
      <color indexed="8"/>
      <name val="Times New Roman"/>
      <family val="1"/>
    </font>
    <font>
      <b/>
      <i/>
      <sz val="11"/>
      <name val="Times New Roman"/>
      <family val="1"/>
    </font>
    <font>
      <b/>
      <sz val="13"/>
      <name val="Times New Roman"/>
      <family val="1"/>
    </font>
  </fonts>
  <fills count="9">
    <fill>
      <patternFill/>
    </fill>
    <fill>
      <patternFill patternType="gray125"/>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55"/>
        <bgColor indexed="64"/>
      </patternFill>
    </fill>
    <fill>
      <patternFill patternType="solid">
        <fgColor indexed="50"/>
        <bgColor indexed="64"/>
      </patternFill>
    </fill>
  </fills>
  <borders count="4">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177">
    <xf numFmtId="164" fontId="0" fillId="0" borderId="0" xfId="0" applyAlignment="1">
      <alignment/>
    </xf>
    <xf numFmtId="164" fontId="2" fillId="0" borderId="0" xfId="20" applyFont="1" applyFill="1" applyAlignment="1" applyProtection="1">
      <alignment horizontal="justify" vertical="top"/>
      <protection locked="0"/>
    </xf>
    <xf numFmtId="164" fontId="2" fillId="0" borderId="0" xfId="20" applyFont="1" applyFill="1" applyAlignment="1" applyProtection="1">
      <alignment horizontal="center" vertical="top"/>
      <protection locked="0"/>
    </xf>
    <xf numFmtId="164" fontId="2" fillId="0" borderId="0" xfId="20" applyFont="1" applyFill="1" applyAlignment="1" applyProtection="1">
      <alignment horizontal="justify" vertical="top" wrapText="1"/>
      <protection locked="0"/>
    </xf>
    <xf numFmtId="164" fontId="3" fillId="0" borderId="0" xfId="20" applyFont="1" applyFill="1" applyAlignment="1" applyProtection="1">
      <alignment horizontal="justify" vertical="top"/>
      <protection locked="0"/>
    </xf>
    <xf numFmtId="164" fontId="2" fillId="0" borderId="0" xfId="20" applyFont="1" applyFill="1" applyAlignment="1" applyProtection="1">
      <alignment horizontal="left" vertical="top"/>
      <protection locked="0"/>
    </xf>
    <xf numFmtId="164" fontId="4" fillId="0" borderId="0" xfId="20" applyFont="1" applyFill="1" applyAlignment="1" applyProtection="1">
      <alignment horizontal="justify" vertical="top"/>
      <protection locked="0"/>
    </xf>
    <xf numFmtId="164" fontId="4" fillId="0" borderId="0" xfId="20" applyFont="1" applyFill="1" applyBorder="1" applyAlignment="1" applyProtection="1">
      <alignment horizontal="center" vertical="top"/>
      <protection locked="0"/>
    </xf>
    <xf numFmtId="164" fontId="5" fillId="0" borderId="0" xfId="20" applyFont="1" applyFill="1" applyBorder="1" applyAlignment="1" applyProtection="1">
      <alignment horizontal="center" vertical="top"/>
      <protection locked="0"/>
    </xf>
    <xf numFmtId="164" fontId="4" fillId="0" borderId="0" xfId="20" applyFont="1" applyFill="1" applyAlignment="1" applyProtection="1">
      <alignment horizontal="center" vertical="top"/>
      <protection locked="0"/>
    </xf>
    <xf numFmtId="164" fontId="4" fillId="0" borderId="0" xfId="20" applyFont="1" applyFill="1" applyAlignment="1" applyProtection="1">
      <alignment horizontal="justify" vertical="top" wrapText="1"/>
      <protection locked="0"/>
    </xf>
    <xf numFmtId="164" fontId="6" fillId="0" borderId="0" xfId="20" applyFont="1" applyFill="1" applyAlignment="1" applyProtection="1">
      <alignment horizontal="justify" vertical="top"/>
      <protection locked="0"/>
    </xf>
    <xf numFmtId="164" fontId="4" fillId="0" borderId="0" xfId="20" applyFont="1" applyFill="1" applyAlignment="1" applyProtection="1">
      <alignment horizontal="left" vertical="top"/>
      <protection locked="0"/>
    </xf>
    <xf numFmtId="164" fontId="2" fillId="0" borderId="1" xfId="20" applyFont="1" applyFill="1" applyBorder="1" applyAlignment="1" applyProtection="1">
      <alignment horizontal="center" vertical="center"/>
      <protection locked="0"/>
    </xf>
    <xf numFmtId="164" fontId="4" fillId="0" borderId="1" xfId="20" applyNumberFormat="1" applyFont="1" applyFill="1" applyBorder="1" applyAlignment="1" applyProtection="1">
      <alignment horizontal="center" vertical="center" wrapText="1"/>
      <protection locked="0"/>
    </xf>
    <xf numFmtId="164" fontId="6" fillId="0" borderId="2" xfId="20" applyNumberFormat="1" applyFont="1" applyFill="1" applyBorder="1" applyAlignment="1" applyProtection="1">
      <alignment horizontal="center" vertical="center" wrapText="1"/>
      <protection locked="0"/>
    </xf>
    <xf numFmtId="164" fontId="4" fillId="0" borderId="2" xfId="20" applyFont="1" applyFill="1" applyBorder="1" applyAlignment="1" applyProtection="1">
      <alignment horizontal="center" vertical="center" wrapText="1"/>
      <protection locked="0"/>
    </xf>
    <xf numFmtId="164" fontId="2" fillId="0" borderId="1" xfId="20" applyFont="1" applyFill="1" applyBorder="1" applyAlignment="1" applyProtection="1">
      <alignment horizontal="center" vertical="center" wrapText="1"/>
      <protection locked="0"/>
    </xf>
    <xf numFmtId="164" fontId="2" fillId="0" borderId="0" xfId="20" applyFont="1" applyFill="1" applyAlignment="1" applyProtection="1">
      <alignment horizontal="center" vertical="center"/>
      <protection locked="0"/>
    </xf>
    <xf numFmtId="165" fontId="2" fillId="0" borderId="0" xfId="20" applyNumberFormat="1" applyFont="1" applyFill="1" applyAlignment="1" applyProtection="1">
      <alignment horizontal="center" vertical="center"/>
      <protection locked="0"/>
    </xf>
    <xf numFmtId="164" fontId="2" fillId="0" borderId="1" xfId="20" applyFont="1" applyFill="1" applyBorder="1" applyAlignment="1" applyProtection="1">
      <alignment horizontal="center" vertical="top" wrapText="1"/>
      <protection locked="0"/>
    </xf>
    <xf numFmtId="165" fontId="2" fillId="0" borderId="0" xfId="20" applyNumberFormat="1" applyFont="1" applyFill="1" applyAlignment="1" applyProtection="1">
      <alignment horizontal="justify" vertical="top"/>
      <protection locked="0"/>
    </xf>
    <xf numFmtId="164" fontId="4" fillId="0" borderId="1" xfId="20" applyFont="1" applyFill="1" applyBorder="1" applyAlignment="1" applyProtection="1">
      <alignment horizontal="center" vertical="top"/>
      <protection locked="0"/>
    </xf>
    <xf numFmtId="164" fontId="6" fillId="0" borderId="1" xfId="20" applyFont="1" applyFill="1" applyBorder="1" applyAlignment="1" applyProtection="1">
      <alignment horizontal="center" vertical="top"/>
      <protection locked="0"/>
    </xf>
    <xf numFmtId="164" fontId="7" fillId="0" borderId="1" xfId="20" applyFont="1" applyFill="1" applyBorder="1" applyAlignment="1" applyProtection="1">
      <alignment horizontal="center" vertical="top"/>
      <protection locked="0"/>
    </xf>
    <xf numFmtId="164" fontId="8" fillId="0" borderId="1" xfId="20" applyFont="1" applyFill="1" applyBorder="1" applyAlignment="1" applyProtection="1">
      <alignment horizontal="center" vertical="top"/>
      <protection locked="0"/>
    </xf>
    <xf numFmtId="164" fontId="9" fillId="0" borderId="1" xfId="20" applyFont="1" applyFill="1" applyBorder="1" applyAlignment="1" applyProtection="1">
      <alignment horizontal="left" vertical="center" wrapText="1"/>
      <protection locked="0"/>
    </xf>
    <xf numFmtId="164" fontId="9" fillId="0" borderId="1" xfId="20" applyFont="1" applyFill="1" applyBorder="1" applyAlignment="1" applyProtection="1">
      <alignment horizontal="justify" vertical="top"/>
      <protection locked="0"/>
    </xf>
    <xf numFmtId="164" fontId="2" fillId="0" borderId="1" xfId="20" applyFont="1" applyFill="1" applyBorder="1" applyAlignment="1" applyProtection="1">
      <alignment horizontal="justify" vertical="top"/>
      <protection locked="0"/>
    </xf>
    <xf numFmtId="166" fontId="2" fillId="0" borderId="1" xfId="20" applyNumberFormat="1" applyFont="1" applyFill="1" applyBorder="1" applyAlignment="1" applyProtection="1">
      <alignment horizontal="center" vertical="top"/>
      <protection locked="0"/>
    </xf>
    <xf numFmtId="164" fontId="2" fillId="0" borderId="1" xfId="20" applyFont="1" applyFill="1" applyBorder="1" applyAlignment="1" applyProtection="1">
      <alignment horizontal="center" vertical="top"/>
      <protection locked="0"/>
    </xf>
    <xf numFmtId="164" fontId="3" fillId="0" borderId="1" xfId="20" applyFont="1" applyFill="1" applyBorder="1" applyAlignment="1" applyProtection="1">
      <alignment horizontal="center" vertical="top"/>
      <protection locked="0"/>
    </xf>
    <xf numFmtId="164" fontId="2" fillId="0" borderId="1" xfId="20" applyFont="1" applyFill="1" applyBorder="1" applyAlignment="1" applyProtection="1">
      <alignment horizontal="left" vertical="top"/>
      <protection locked="0"/>
    </xf>
    <xf numFmtId="164" fontId="10" fillId="0" borderId="1" xfId="20" applyFont="1" applyFill="1" applyBorder="1" applyAlignment="1" applyProtection="1">
      <alignment horizontal="justify" vertical="top"/>
      <protection locked="0"/>
    </xf>
    <xf numFmtId="164" fontId="2" fillId="0" borderId="1" xfId="20" applyFont="1" applyFill="1" applyBorder="1" applyAlignment="1" applyProtection="1">
      <alignment horizontal="justify" vertical="top" indent="2"/>
      <protection locked="0"/>
    </xf>
    <xf numFmtId="164" fontId="2" fillId="0" borderId="1" xfId="20" applyFont="1" applyFill="1" applyBorder="1" applyAlignment="1" applyProtection="1">
      <alignment horizontal="left" vertical="top" wrapText="1"/>
      <protection locked="0"/>
    </xf>
    <xf numFmtId="164" fontId="10" fillId="0" borderId="1" xfId="20" applyFont="1" applyFill="1" applyBorder="1" applyAlignment="1" applyProtection="1">
      <alignment horizontal="justify" vertical="top" wrapText="1"/>
      <protection locked="0"/>
    </xf>
    <xf numFmtId="164" fontId="2" fillId="0" borderId="1" xfId="0" applyFont="1" applyBorder="1" applyAlignment="1">
      <alignment horizontal="left" vertical="top" wrapText="1"/>
    </xf>
    <xf numFmtId="164" fontId="2" fillId="0" borderId="1" xfId="0" applyFont="1" applyBorder="1" applyAlignment="1">
      <alignment horizontal="left" wrapText="1"/>
    </xf>
    <xf numFmtId="167" fontId="2" fillId="0" borderId="1" xfId="20" applyNumberFormat="1" applyFont="1" applyFill="1" applyBorder="1" applyAlignment="1" applyProtection="1">
      <alignment horizontal="center" vertical="top"/>
      <protection locked="0"/>
    </xf>
    <xf numFmtId="167" fontId="3" fillId="0" borderId="1" xfId="20" applyNumberFormat="1" applyFont="1" applyFill="1" applyBorder="1" applyAlignment="1" applyProtection="1">
      <alignment horizontal="center" vertical="top"/>
      <protection locked="0"/>
    </xf>
    <xf numFmtId="164" fontId="2" fillId="0" borderId="1" xfId="0" applyNumberFormat="1" applyFont="1" applyBorder="1" applyAlignment="1">
      <alignment horizontal="left" vertical="top" wrapText="1"/>
    </xf>
    <xf numFmtId="168" fontId="2" fillId="0" borderId="0" xfId="0" applyNumberFormat="1" applyFont="1" applyAlignment="1">
      <alignment horizontal="center" vertical="center" wrapText="1"/>
    </xf>
    <xf numFmtId="168" fontId="2" fillId="0" borderId="1" xfId="20" applyNumberFormat="1" applyFont="1" applyFill="1" applyBorder="1" applyAlignment="1" applyProtection="1">
      <alignment horizontal="center" vertical="center" wrapText="1"/>
      <protection locked="0"/>
    </xf>
    <xf numFmtId="168" fontId="3" fillId="0" borderId="1" xfId="20" applyNumberFormat="1" applyFont="1" applyFill="1" applyBorder="1" applyAlignment="1" applyProtection="1">
      <alignment horizontal="center" vertical="center" wrapText="1"/>
      <protection locked="0"/>
    </xf>
    <xf numFmtId="169" fontId="2" fillId="0" borderId="1" xfId="20" applyNumberFormat="1" applyFont="1" applyFill="1" applyBorder="1" applyAlignment="1" applyProtection="1">
      <alignment horizontal="center" vertical="top"/>
      <protection locked="0"/>
    </xf>
    <xf numFmtId="169" fontId="3" fillId="0" borderId="2" xfId="20" applyNumberFormat="1" applyFont="1" applyFill="1" applyBorder="1" applyAlignment="1" applyProtection="1">
      <alignment horizontal="center" vertical="top"/>
      <protection locked="0"/>
    </xf>
    <xf numFmtId="164" fontId="2" fillId="0" borderId="2" xfId="0" applyFont="1" applyBorder="1" applyAlignment="1">
      <alignment horizontal="left" vertical="top" wrapText="1"/>
    </xf>
    <xf numFmtId="164" fontId="4" fillId="0" borderId="2" xfId="0" applyFont="1" applyBorder="1" applyAlignment="1">
      <alignment horizontal="left" vertical="top" wrapText="1"/>
    </xf>
    <xf numFmtId="164" fontId="3" fillId="0" borderId="1" xfId="20" applyFont="1" applyFill="1" applyBorder="1" applyAlignment="1" applyProtection="1">
      <alignment horizontal="left" vertical="top" wrapText="1"/>
      <protection locked="0"/>
    </xf>
    <xf numFmtId="164" fontId="4" fillId="0" borderId="1" xfId="20" applyFont="1" applyFill="1" applyBorder="1" applyAlignment="1" applyProtection="1">
      <alignment horizontal="left" vertical="top" wrapText="1"/>
      <protection locked="0"/>
    </xf>
    <xf numFmtId="164" fontId="11" fillId="0" borderId="0" xfId="20" applyFont="1" applyFill="1" applyAlignment="1" applyProtection="1">
      <alignment horizontal="justify" vertical="top" wrapText="1"/>
      <protection locked="0"/>
    </xf>
    <xf numFmtId="164" fontId="12" fillId="0" borderId="1" xfId="20" applyFont="1" applyFill="1" applyBorder="1" applyAlignment="1" applyProtection="1">
      <alignment horizontal="left" vertical="top"/>
      <protection locked="0"/>
    </xf>
    <xf numFmtId="164" fontId="13" fillId="0" borderId="1" xfId="20" applyFont="1" applyFill="1" applyBorder="1" applyAlignment="1" applyProtection="1">
      <alignment horizontal="justify" vertical="top"/>
      <protection locked="0"/>
    </xf>
    <xf numFmtId="168" fontId="3" fillId="2" borderId="1" xfId="20" applyNumberFormat="1" applyFont="1" applyFill="1" applyBorder="1" applyAlignment="1" applyProtection="1">
      <alignment horizontal="center" vertical="top"/>
      <protection locked="0"/>
    </xf>
    <xf numFmtId="164" fontId="2" fillId="0" borderId="1" xfId="20" applyFont="1" applyFill="1" applyBorder="1" applyAlignment="1" applyProtection="1">
      <alignment horizontal="left" vertical="top" wrapText="1"/>
      <protection locked="0"/>
    </xf>
    <xf numFmtId="164" fontId="12" fillId="0" borderId="1" xfId="20" applyFont="1" applyFill="1" applyBorder="1" applyAlignment="1" applyProtection="1">
      <alignment horizontal="center" vertical="top"/>
      <protection locked="0"/>
    </xf>
    <xf numFmtId="164" fontId="14" fillId="0" borderId="1" xfId="20" applyFont="1" applyFill="1" applyBorder="1" applyAlignment="1" applyProtection="1">
      <alignment horizontal="center" vertical="top"/>
      <protection locked="0"/>
    </xf>
    <xf numFmtId="168" fontId="2" fillId="0" borderId="1" xfId="20" applyNumberFormat="1" applyFont="1" applyFill="1" applyBorder="1" applyAlignment="1" applyProtection="1">
      <alignment horizontal="center" vertical="top"/>
      <protection locked="0"/>
    </xf>
    <xf numFmtId="168" fontId="3" fillId="0" borderId="1" xfId="20" applyNumberFormat="1" applyFont="1" applyFill="1" applyBorder="1" applyAlignment="1" applyProtection="1">
      <alignment horizontal="center" vertical="top"/>
      <protection locked="0"/>
    </xf>
    <xf numFmtId="164" fontId="6" fillId="3" borderId="1" xfId="20" applyFont="1" applyFill="1" applyBorder="1" applyAlignment="1" applyProtection="1">
      <alignment horizontal="justify" vertical="top"/>
      <protection locked="0"/>
    </xf>
    <xf numFmtId="166" fontId="6" fillId="3" borderId="1" xfId="20" applyNumberFormat="1" applyFont="1" applyFill="1" applyBorder="1" applyAlignment="1" applyProtection="1">
      <alignment horizontal="center" vertical="top"/>
      <protection locked="0"/>
    </xf>
    <xf numFmtId="169" fontId="6" fillId="3" borderId="1" xfId="20" applyNumberFormat="1" applyFont="1" applyFill="1" applyBorder="1" applyAlignment="1" applyProtection="1">
      <alignment horizontal="center" vertical="top"/>
      <protection locked="0"/>
    </xf>
    <xf numFmtId="168" fontId="6" fillId="3" borderId="1" xfId="20" applyNumberFormat="1" applyFont="1" applyFill="1" applyBorder="1" applyAlignment="1" applyProtection="1">
      <alignment horizontal="center" vertical="top"/>
      <protection locked="0"/>
    </xf>
    <xf numFmtId="164" fontId="6" fillId="3" borderId="1" xfId="20" applyFont="1" applyFill="1" applyBorder="1" applyAlignment="1" applyProtection="1">
      <alignment horizontal="left" vertical="top" wrapText="1"/>
      <protection locked="0"/>
    </xf>
    <xf numFmtId="164" fontId="15" fillId="3" borderId="1" xfId="20" applyFont="1" applyFill="1" applyBorder="1" applyAlignment="1" applyProtection="1">
      <alignment horizontal="justify" vertical="top"/>
      <protection locked="0"/>
    </xf>
    <xf numFmtId="164" fontId="6" fillId="0" borderId="0" xfId="20" applyFont="1" applyFill="1" applyAlignment="1" applyProtection="1">
      <alignment horizontal="justify" vertical="top" wrapText="1"/>
      <protection locked="0"/>
    </xf>
    <xf numFmtId="164" fontId="7" fillId="0" borderId="1" xfId="20" applyFont="1" applyFill="1" applyBorder="1" applyAlignment="1" applyProtection="1">
      <alignment horizontal="left" vertical="top"/>
      <protection locked="0"/>
    </xf>
    <xf numFmtId="164" fontId="7" fillId="0" borderId="1" xfId="20" applyFont="1" applyFill="1" applyBorder="1" applyAlignment="1" applyProtection="1">
      <alignment horizontal="justify" vertical="top"/>
      <protection locked="0"/>
    </xf>
    <xf numFmtId="164" fontId="16" fillId="0" borderId="0" xfId="20" applyFont="1" applyFill="1" applyAlignment="1" applyProtection="1">
      <alignment horizontal="justify" vertical="top" wrapText="1"/>
      <protection locked="0"/>
    </xf>
    <xf numFmtId="167" fontId="2" fillId="0" borderId="1" xfId="20" applyNumberFormat="1" applyFont="1" applyFill="1" applyBorder="1" applyAlignment="1" applyProtection="1">
      <alignment horizontal="left" vertical="top"/>
      <protection locked="0"/>
    </xf>
    <xf numFmtId="169" fontId="3" fillId="0" borderId="1" xfId="20" applyNumberFormat="1" applyFont="1" applyFill="1" applyBorder="1" applyAlignment="1" applyProtection="1">
      <alignment horizontal="center" vertical="top"/>
      <protection locked="0"/>
    </xf>
    <xf numFmtId="167" fontId="2" fillId="0" borderId="1" xfId="20" applyNumberFormat="1" applyFont="1" applyFill="1" applyBorder="1" applyAlignment="1" applyProtection="1">
      <alignment horizontal="left" vertical="top" wrapText="1"/>
      <protection locked="0"/>
    </xf>
    <xf numFmtId="164" fontId="17" fillId="0" borderId="1" xfId="20" applyFont="1" applyFill="1" applyBorder="1" applyAlignment="1" applyProtection="1">
      <alignment horizontal="justify" vertical="top"/>
      <protection locked="0"/>
    </xf>
    <xf numFmtId="166" fontId="17" fillId="0" borderId="1" xfId="20" applyNumberFormat="1" applyFont="1" applyFill="1" applyBorder="1" applyAlignment="1" applyProtection="1">
      <alignment horizontal="center" vertical="top"/>
      <protection locked="0"/>
    </xf>
    <xf numFmtId="167" fontId="17" fillId="0" borderId="1" xfId="20" applyNumberFormat="1" applyFont="1" applyFill="1" applyBorder="1" applyAlignment="1" applyProtection="1">
      <alignment horizontal="center" vertical="top"/>
      <protection locked="0"/>
    </xf>
    <xf numFmtId="169" fontId="18" fillId="0" borderId="1" xfId="20" applyNumberFormat="1" applyFont="1" applyFill="1" applyBorder="1" applyAlignment="1" applyProtection="1">
      <alignment horizontal="center" vertical="top"/>
      <protection locked="0"/>
    </xf>
    <xf numFmtId="170" fontId="2" fillId="0" borderId="1" xfId="20" applyNumberFormat="1" applyFont="1" applyFill="1" applyBorder="1" applyAlignment="1" applyProtection="1">
      <alignment horizontal="center" vertical="top"/>
      <protection locked="0"/>
    </xf>
    <xf numFmtId="170" fontId="17" fillId="0" borderId="1" xfId="20" applyNumberFormat="1" applyFont="1" applyFill="1" applyBorder="1" applyAlignment="1" applyProtection="1">
      <alignment horizontal="center" vertical="top"/>
      <protection locked="0"/>
    </xf>
    <xf numFmtId="164" fontId="4" fillId="4" borderId="1" xfId="20" applyFont="1" applyFill="1" applyBorder="1" applyAlignment="1" applyProtection="1">
      <alignment horizontal="justify" vertical="top"/>
      <protection locked="0"/>
    </xf>
    <xf numFmtId="166" fontId="4" fillId="4" borderId="1" xfId="20" applyNumberFormat="1" applyFont="1" applyFill="1" applyBorder="1" applyAlignment="1" applyProtection="1">
      <alignment horizontal="center" vertical="top"/>
      <protection locked="0"/>
    </xf>
    <xf numFmtId="169" fontId="4" fillId="4" borderId="1" xfId="20" applyNumberFormat="1" applyFont="1" applyFill="1" applyBorder="1" applyAlignment="1" applyProtection="1">
      <alignment horizontal="center" vertical="top"/>
      <protection locked="0"/>
    </xf>
    <xf numFmtId="169" fontId="6" fillId="4" borderId="1" xfId="20" applyNumberFormat="1" applyFont="1" applyFill="1" applyBorder="1" applyAlignment="1" applyProtection="1">
      <alignment horizontal="center" vertical="top"/>
      <protection locked="0"/>
    </xf>
    <xf numFmtId="164" fontId="4" fillId="4" borderId="1" xfId="20" applyFont="1" applyFill="1" applyBorder="1" applyAlignment="1" applyProtection="1">
      <alignment horizontal="left" vertical="top" wrapText="1"/>
      <protection locked="0"/>
    </xf>
    <xf numFmtId="164" fontId="19" fillId="0" borderId="0" xfId="20" applyFont="1" applyFill="1" applyAlignment="1" applyProtection="1">
      <alignment horizontal="justify" vertical="top" wrapText="1"/>
      <protection locked="0"/>
    </xf>
    <xf numFmtId="164" fontId="16" fillId="0" borderId="1" xfId="20" applyFont="1" applyFill="1" applyBorder="1" applyAlignment="1" applyProtection="1">
      <alignment horizontal="left" vertical="top"/>
      <protection locked="0"/>
    </xf>
    <xf numFmtId="164" fontId="16" fillId="0" borderId="1" xfId="20" applyFont="1" applyFill="1" applyBorder="1" applyAlignment="1" applyProtection="1">
      <alignment horizontal="justify" vertical="top"/>
      <protection locked="0"/>
    </xf>
    <xf numFmtId="167" fontId="2" fillId="0" borderId="1" xfId="20" applyNumberFormat="1" applyFont="1" applyFill="1" applyBorder="1" applyAlignment="1" applyProtection="1">
      <alignment horizontal="center" vertical="top" wrapText="1"/>
      <protection locked="0"/>
    </xf>
    <xf numFmtId="167" fontId="3" fillId="0" borderId="1" xfId="20" applyNumberFormat="1" applyFont="1" applyFill="1" applyBorder="1" applyAlignment="1" applyProtection="1">
      <alignment horizontal="center" vertical="top" wrapText="1"/>
      <protection locked="0"/>
    </xf>
    <xf numFmtId="167" fontId="4" fillId="4" borderId="1" xfId="20" applyNumberFormat="1" applyFont="1" applyFill="1" applyBorder="1" applyAlignment="1" applyProtection="1">
      <alignment horizontal="center" vertical="top"/>
      <protection locked="0"/>
    </xf>
    <xf numFmtId="167" fontId="6" fillId="4" borderId="1" xfId="20" applyNumberFormat="1" applyFont="1" applyFill="1" applyBorder="1" applyAlignment="1" applyProtection="1">
      <alignment horizontal="center" vertical="top"/>
      <protection locked="0"/>
    </xf>
    <xf numFmtId="164" fontId="20" fillId="0" borderId="1" xfId="20" applyFont="1" applyFill="1" applyBorder="1" applyAlignment="1" applyProtection="1">
      <alignment horizontal="center" vertical="top"/>
      <protection locked="0"/>
    </xf>
    <xf numFmtId="164" fontId="6" fillId="4" borderId="1" xfId="20" applyFont="1" applyFill="1" applyBorder="1" applyAlignment="1" applyProtection="1">
      <alignment horizontal="justify" vertical="top"/>
      <protection locked="0"/>
    </xf>
    <xf numFmtId="164" fontId="6" fillId="4" borderId="1" xfId="20" applyFont="1" applyFill="1" applyBorder="1" applyAlignment="1" applyProtection="1">
      <alignment horizontal="center" vertical="top"/>
      <protection locked="0"/>
    </xf>
    <xf numFmtId="164" fontId="2" fillId="0" borderId="1" xfId="20" applyFont="1" applyFill="1" applyBorder="1" applyAlignment="1" applyProtection="1">
      <alignment horizontal="justify" vertical="top" wrapText="1"/>
      <protection locked="0"/>
    </xf>
    <xf numFmtId="167" fontId="4" fillId="0" borderId="1" xfId="20" applyNumberFormat="1" applyFont="1" applyFill="1" applyBorder="1" applyAlignment="1" applyProtection="1">
      <alignment horizontal="center" vertical="top"/>
      <protection locked="0"/>
    </xf>
    <xf numFmtId="167" fontId="6" fillId="0" borderId="1" xfId="20" applyNumberFormat="1" applyFont="1" applyFill="1" applyBorder="1" applyAlignment="1" applyProtection="1">
      <alignment horizontal="center" vertical="top"/>
      <protection locked="0"/>
    </xf>
    <xf numFmtId="171" fontId="2" fillId="0" borderId="1" xfId="20" applyNumberFormat="1" applyFont="1" applyFill="1" applyBorder="1" applyAlignment="1" applyProtection="1">
      <alignment horizontal="left" vertical="top" wrapText="1"/>
      <protection locked="0"/>
    </xf>
    <xf numFmtId="164" fontId="21" fillId="5" borderId="1" xfId="20" applyFont="1" applyFill="1" applyBorder="1" applyAlignment="1" applyProtection="1">
      <alignment horizontal="justify" vertical="top"/>
      <protection locked="0"/>
    </xf>
    <xf numFmtId="166" fontId="21" fillId="5" borderId="1" xfId="20" applyNumberFormat="1" applyFont="1" applyFill="1" applyBorder="1" applyAlignment="1" applyProtection="1">
      <alignment horizontal="center" vertical="top"/>
      <protection locked="0"/>
    </xf>
    <xf numFmtId="167" fontId="21" fillId="5" borderId="1" xfId="20" applyNumberFormat="1" applyFont="1" applyFill="1" applyBorder="1" applyAlignment="1" applyProtection="1">
      <alignment horizontal="center" vertical="top"/>
      <protection locked="0"/>
    </xf>
    <xf numFmtId="167" fontId="21" fillId="5" borderId="1" xfId="20" applyNumberFormat="1" applyFont="1" applyFill="1" applyBorder="1" applyAlignment="1" applyProtection="1">
      <alignment horizontal="left" vertical="top" wrapText="1"/>
      <protection locked="0"/>
    </xf>
    <xf numFmtId="167" fontId="4" fillId="0" borderId="1" xfId="20" applyNumberFormat="1" applyFont="1" applyFill="1" applyBorder="1" applyAlignment="1" applyProtection="1">
      <alignment horizontal="left" vertical="top"/>
      <protection locked="0"/>
    </xf>
    <xf numFmtId="172" fontId="2" fillId="0" borderId="1" xfId="20" applyNumberFormat="1" applyFont="1" applyFill="1" applyBorder="1" applyAlignment="1" applyProtection="1">
      <alignment horizontal="center" vertical="top"/>
      <protection locked="0"/>
    </xf>
    <xf numFmtId="164" fontId="4" fillId="6" borderId="1" xfId="20" applyFont="1" applyFill="1" applyBorder="1" applyAlignment="1" applyProtection="1">
      <alignment horizontal="justify" vertical="top"/>
      <protection locked="0"/>
    </xf>
    <xf numFmtId="166" fontId="4" fillId="6" borderId="1" xfId="20" applyNumberFormat="1" applyFont="1" applyFill="1" applyBorder="1" applyAlignment="1" applyProtection="1">
      <alignment horizontal="center" vertical="top"/>
      <protection locked="0"/>
    </xf>
    <xf numFmtId="167" fontId="4" fillId="6" borderId="1" xfId="20" applyNumberFormat="1" applyFont="1" applyFill="1" applyBorder="1" applyAlignment="1" applyProtection="1">
      <alignment horizontal="center" vertical="top"/>
      <protection locked="0"/>
    </xf>
    <xf numFmtId="167" fontId="6" fillId="6" borderId="1" xfId="20" applyNumberFormat="1" applyFont="1" applyFill="1" applyBorder="1" applyAlignment="1" applyProtection="1">
      <alignment horizontal="center" vertical="top"/>
      <protection locked="0"/>
    </xf>
    <xf numFmtId="164" fontId="4" fillId="6" borderId="1" xfId="20" applyFont="1" applyFill="1" applyBorder="1" applyAlignment="1" applyProtection="1">
      <alignment horizontal="left" vertical="top" wrapText="1"/>
      <protection locked="0"/>
    </xf>
    <xf numFmtId="164" fontId="0" fillId="0" borderId="1" xfId="0" applyBorder="1" applyAlignment="1">
      <alignment/>
    </xf>
    <xf numFmtId="164" fontId="4" fillId="5" borderId="1" xfId="20" applyFont="1" applyFill="1" applyBorder="1" applyAlignment="1" applyProtection="1">
      <alignment horizontal="justify" vertical="top"/>
      <protection locked="0"/>
    </xf>
    <xf numFmtId="166" fontId="4" fillId="5" borderId="1" xfId="20" applyNumberFormat="1" applyFont="1" applyFill="1" applyBorder="1" applyAlignment="1" applyProtection="1">
      <alignment horizontal="center" vertical="top"/>
      <protection locked="0"/>
    </xf>
    <xf numFmtId="169" fontId="4" fillId="5" borderId="1" xfId="20" applyNumberFormat="1" applyFont="1" applyFill="1" applyBorder="1" applyAlignment="1" applyProtection="1">
      <alignment horizontal="center" vertical="top"/>
      <protection locked="0"/>
    </xf>
    <xf numFmtId="168" fontId="6" fillId="5" borderId="1" xfId="20" applyNumberFormat="1" applyFont="1" applyFill="1" applyBorder="1" applyAlignment="1" applyProtection="1">
      <alignment horizontal="center" vertical="top"/>
      <protection locked="0"/>
    </xf>
    <xf numFmtId="167" fontId="4" fillId="5" borderId="1" xfId="20" applyNumberFormat="1" applyFont="1" applyFill="1" applyBorder="1" applyAlignment="1" applyProtection="1">
      <alignment horizontal="left" vertical="top" wrapText="1"/>
      <protection locked="0"/>
    </xf>
    <xf numFmtId="164" fontId="6" fillId="7" borderId="1" xfId="20" applyFont="1" applyFill="1" applyBorder="1" applyAlignment="1" applyProtection="1">
      <alignment horizontal="justify" vertical="top"/>
      <protection locked="0"/>
    </xf>
    <xf numFmtId="166" fontId="6" fillId="7" borderId="1" xfId="20" applyNumberFormat="1" applyFont="1" applyFill="1" applyBorder="1" applyAlignment="1" applyProtection="1">
      <alignment horizontal="center" vertical="top"/>
      <protection locked="0"/>
    </xf>
    <xf numFmtId="164" fontId="6" fillId="5" borderId="1" xfId="20" applyFont="1" applyFill="1" applyBorder="1" applyAlignment="1" applyProtection="1">
      <alignment horizontal="justify" vertical="top"/>
      <protection locked="0"/>
    </xf>
    <xf numFmtId="164" fontId="6" fillId="7" borderId="1" xfId="20" applyFont="1" applyFill="1" applyBorder="1" applyAlignment="1" applyProtection="1">
      <alignment horizontal="center" vertical="top"/>
      <protection locked="0"/>
    </xf>
    <xf numFmtId="164" fontId="16" fillId="0" borderId="1" xfId="20" applyFont="1" applyFill="1" applyBorder="1" applyAlignment="1" applyProtection="1">
      <alignment horizontal="center" vertical="top"/>
      <protection locked="0"/>
    </xf>
    <xf numFmtId="164" fontId="22" fillId="0" borderId="1" xfId="20" applyFont="1" applyFill="1" applyBorder="1" applyAlignment="1" applyProtection="1">
      <alignment horizontal="left" vertical="top"/>
      <protection locked="0"/>
    </xf>
    <xf numFmtId="164" fontId="22" fillId="0" borderId="1" xfId="20" applyFont="1" applyFill="1" applyBorder="1" applyAlignment="1" applyProtection="1">
      <alignment horizontal="justify" vertical="top"/>
      <protection locked="0"/>
    </xf>
    <xf numFmtId="164" fontId="16" fillId="0" borderId="0" xfId="20" applyFont="1" applyFill="1" applyAlignment="1" applyProtection="1">
      <alignment horizontal="justify" vertical="top"/>
      <protection locked="0"/>
    </xf>
    <xf numFmtId="167" fontId="2" fillId="0" borderId="1" xfId="20" applyNumberFormat="1" applyFont="1" applyFill="1" applyBorder="1" applyAlignment="1" applyProtection="1">
      <alignment horizontal="center" vertical="center"/>
      <protection locked="0"/>
    </xf>
    <xf numFmtId="167" fontId="3" fillId="0" borderId="1" xfId="20" applyNumberFormat="1" applyFont="1" applyFill="1" applyBorder="1" applyAlignment="1" applyProtection="1">
      <alignment horizontal="center" vertical="center"/>
      <protection locked="0"/>
    </xf>
    <xf numFmtId="167" fontId="2" fillId="0" borderId="1" xfId="20" applyNumberFormat="1" applyFont="1" applyFill="1" applyBorder="1" applyAlignment="1" applyProtection="1">
      <alignment horizontal="left" vertical="center" wrapText="1"/>
      <protection locked="0"/>
    </xf>
    <xf numFmtId="169" fontId="2" fillId="0" borderId="1" xfId="20" applyNumberFormat="1" applyFont="1" applyFill="1" applyBorder="1" applyAlignment="1" applyProtection="1">
      <alignment horizontal="center" vertical="center"/>
      <protection locked="0"/>
    </xf>
    <xf numFmtId="169" fontId="3" fillId="0" borderId="1" xfId="20" applyNumberFormat="1" applyFont="1" applyFill="1" applyBorder="1" applyAlignment="1" applyProtection="1">
      <alignment horizontal="center" vertical="center"/>
      <protection locked="0"/>
    </xf>
    <xf numFmtId="169" fontId="20" fillId="0" borderId="1" xfId="20" applyNumberFormat="1" applyFont="1" applyFill="1" applyBorder="1" applyAlignment="1" applyProtection="1">
      <alignment horizontal="center" vertical="center"/>
      <protection locked="0"/>
    </xf>
    <xf numFmtId="167" fontId="2" fillId="0" borderId="1" xfId="20" applyNumberFormat="1" applyFont="1" applyFill="1" applyBorder="1" applyAlignment="1" applyProtection="1">
      <alignment horizontal="left" vertical="center"/>
      <protection locked="0"/>
    </xf>
    <xf numFmtId="169" fontId="2" fillId="0" borderId="1" xfId="20" applyNumberFormat="1" applyFont="1" applyFill="1" applyBorder="1" applyAlignment="1" applyProtection="1">
      <alignment horizontal="left" vertical="top" wrapText="1"/>
      <protection locked="0"/>
    </xf>
    <xf numFmtId="164" fontId="23" fillId="5" borderId="1" xfId="20" applyFont="1" applyFill="1" applyBorder="1" applyAlignment="1" applyProtection="1">
      <alignment horizontal="justify" vertical="top"/>
      <protection locked="0"/>
    </xf>
    <xf numFmtId="166" fontId="23" fillId="5" borderId="1" xfId="20" applyNumberFormat="1" applyFont="1" applyFill="1" applyBorder="1" applyAlignment="1" applyProtection="1">
      <alignment horizontal="center" vertical="top"/>
      <protection locked="0"/>
    </xf>
    <xf numFmtId="167" fontId="23" fillId="5" borderId="1" xfId="20" applyNumberFormat="1" applyFont="1" applyFill="1" applyBorder="1" applyAlignment="1" applyProtection="1">
      <alignment horizontal="center" vertical="center"/>
      <protection locked="0"/>
    </xf>
    <xf numFmtId="167" fontId="6" fillId="5" borderId="1" xfId="20" applyNumberFormat="1" applyFont="1" applyFill="1" applyBorder="1" applyAlignment="1" applyProtection="1">
      <alignment horizontal="center" vertical="center"/>
      <protection locked="0"/>
    </xf>
    <xf numFmtId="167" fontId="23" fillId="5" borderId="1" xfId="20" applyNumberFormat="1" applyFont="1" applyFill="1" applyBorder="1" applyAlignment="1" applyProtection="1">
      <alignment horizontal="left" vertical="top" wrapText="1"/>
      <protection locked="0"/>
    </xf>
    <xf numFmtId="164" fontId="24" fillId="0" borderId="0" xfId="20" applyFont="1" applyFill="1" applyAlignment="1" applyProtection="1">
      <alignment horizontal="justify" vertical="top"/>
      <protection locked="0"/>
    </xf>
    <xf numFmtId="164" fontId="2" fillId="0" borderId="1" xfId="20" applyFont="1" applyFill="1" applyBorder="1" applyAlignment="1" applyProtection="1">
      <alignment horizontal="left" vertical="center" wrapText="1"/>
      <protection locked="0"/>
    </xf>
    <xf numFmtId="167" fontId="16" fillId="0" borderId="1" xfId="20" applyNumberFormat="1" applyFont="1" applyFill="1" applyBorder="1" applyAlignment="1" applyProtection="1">
      <alignment horizontal="center" vertical="top"/>
      <protection locked="0"/>
    </xf>
    <xf numFmtId="169" fontId="16" fillId="0" borderId="1" xfId="20" applyNumberFormat="1" applyFont="1" applyFill="1" applyBorder="1" applyAlignment="1" applyProtection="1">
      <alignment horizontal="center" vertical="top"/>
      <protection locked="0"/>
    </xf>
    <xf numFmtId="169" fontId="20" fillId="0" borderId="1" xfId="20" applyNumberFormat="1" applyFont="1" applyFill="1" applyBorder="1" applyAlignment="1" applyProtection="1">
      <alignment horizontal="center" vertical="top"/>
      <protection locked="0"/>
    </xf>
    <xf numFmtId="169" fontId="16" fillId="0" borderId="1" xfId="20" applyNumberFormat="1" applyFont="1" applyFill="1" applyBorder="1" applyAlignment="1" applyProtection="1">
      <alignment horizontal="left" vertical="top"/>
      <protection locked="0"/>
    </xf>
    <xf numFmtId="164" fontId="2" fillId="0" borderId="1" xfId="20" applyFont="1" applyFill="1" applyBorder="1" applyAlignment="1" applyProtection="1">
      <alignment horizontal="justify" vertical="top" wrapText="1" indent="2"/>
      <protection locked="0"/>
    </xf>
    <xf numFmtId="169" fontId="2" fillId="0" borderId="1" xfId="20" applyNumberFormat="1" applyFont="1" applyFill="1" applyBorder="1" applyAlignment="1" applyProtection="1">
      <alignment horizontal="center" vertical="top" wrapText="1"/>
      <protection locked="0"/>
    </xf>
    <xf numFmtId="169" fontId="6" fillId="0" borderId="1" xfId="20" applyNumberFormat="1" applyFont="1" applyFill="1" applyBorder="1" applyAlignment="1" applyProtection="1">
      <alignment horizontal="center" vertical="top"/>
      <protection locked="0"/>
    </xf>
    <xf numFmtId="164" fontId="23" fillId="8" borderId="1" xfId="20" applyFont="1" applyFill="1" applyBorder="1" applyAlignment="1" applyProtection="1">
      <alignment horizontal="justify" vertical="top"/>
      <protection locked="0"/>
    </xf>
    <xf numFmtId="166" fontId="23" fillId="8" borderId="1" xfId="20" applyNumberFormat="1" applyFont="1" applyFill="1" applyBorder="1" applyAlignment="1" applyProtection="1">
      <alignment horizontal="center" vertical="top"/>
      <protection locked="0"/>
    </xf>
    <xf numFmtId="169" fontId="23" fillId="8" borderId="1" xfId="20" applyNumberFormat="1" applyFont="1" applyFill="1" applyBorder="1" applyAlignment="1" applyProtection="1">
      <alignment horizontal="center" vertical="top"/>
      <protection locked="0"/>
    </xf>
    <xf numFmtId="169" fontId="6" fillId="8" borderId="1" xfId="20" applyNumberFormat="1" applyFont="1" applyFill="1" applyBorder="1" applyAlignment="1" applyProtection="1">
      <alignment horizontal="center" vertical="top"/>
      <protection locked="0"/>
    </xf>
    <xf numFmtId="164" fontId="23" fillId="8" borderId="1" xfId="20" applyFont="1" applyFill="1" applyBorder="1" applyAlignment="1" applyProtection="1">
      <alignment horizontal="left" vertical="top" wrapText="1"/>
      <protection locked="0"/>
    </xf>
    <xf numFmtId="167" fontId="2" fillId="0" borderId="1" xfId="20" applyNumberFormat="1" applyFont="1" applyFill="1" applyBorder="1" applyAlignment="1" applyProtection="1">
      <alignment horizontal="left" vertical="top" wrapText="1" shrinkToFit="1"/>
      <protection locked="0"/>
    </xf>
    <xf numFmtId="164" fontId="21" fillId="5" borderId="1" xfId="20" applyFont="1" applyFill="1" applyBorder="1" applyAlignment="1" applyProtection="1">
      <alignment horizontal="center" vertical="top"/>
      <protection locked="0"/>
    </xf>
    <xf numFmtId="164" fontId="21" fillId="5" borderId="1" xfId="20" applyFont="1" applyFill="1" applyBorder="1" applyAlignment="1" applyProtection="1">
      <alignment horizontal="left" vertical="top" wrapText="1"/>
      <protection locked="0"/>
    </xf>
    <xf numFmtId="164" fontId="25" fillId="0" borderId="0" xfId="20" applyFont="1" applyFill="1" applyAlignment="1" applyProtection="1">
      <alignment horizontal="justify" vertical="top"/>
      <protection locked="0"/>
    </xf>
    <xf numFmtId="164" fontId="21" fillId="0" borderId="0" xfId="20" applyFont="1" applyFill="1" applyAlignment="1" applyProtection="1">
      <alignment horizontal="justify" vertical="top"/>
      <protection locked="0"/>
    </xf>
    <xf numFmtId="164" fontId="17" fillId="0" borderId="1" xfId="20" applyFont="1" applyBorder="1" applyAlignment="1" applyProtection="1">
      <alignment horizontal="center"/>
      <protection locked="0"/>
    </xf>
    <xf numFmtId="164" fontId="17" fillId="0" borderId="1" xfId="20" applyFont="1" applyFill="1" applyBorder="1" applyAlignment="1" applyProtection="1">
      <alignment horizontal="center"/>
      <protection locked="0"/>
    </xf>
    <xf numFmtId="164" fontId="18" fillId="0" borderId="1" xfId="20" applyFont="1" applyFill="1" applyBorder="1" applyAlignment="1" applyProtection="1">
      <alignment horizontal="center"/>
      <protection locked="0"/>
    </xf>
    <xf numFmtId="164" fontId="26" fillId="5" borderId="1" xfId="20" applyFont="1" applyFill="1" applyBorder="1" applyAlignment="1" applyProtection="1">
      <alignment horizontal="justify" vertical="top"/>
      <protection locked="0"/>
    </xf>
    <xf numFmtId="166" fontId="26" fillId="5" borderId="1" xfId="20" applyNumberFormat="1" applyFont="1" applyFill="1" applyBorder="1" applyAlignment="1" applyProtection="1">
      <alignment horizontal="center" vertical="top"/>
      <protection locked="0"/>
    </xf>
    <xf numFmtId="164" fontId="26" fillId="5" borderId="1" xfId="20" applyFont="1" applyFill="1" applyBorder="1" applyAlignment="1" applyProtection="1">
      <alignment horizontal="center"/>
      <protection locked="0"/>
    </xf>
    <xf numFmtId="164" fontId="2" fillId="0" borderId="1" xfId="0" applyFont="1" applyBorder="1" applyAlignment="1">
      <alignment horizontal="left"/>
    </xf>
    <xf numFmtId="167" fontId="3" fillId="0" borderId="0" xfId="20" applyNumberFormat="1" applyFont="1" applyFill="1" applyBorder="1" applyAlignment="1" applyProtection="1">
      <alignment horizontal="center" vertical="top"/>
      <protection locked="0"/>
    </xf>
    <xf numFmtId="167" fontId="21" fillId="5" borderId="0" xfId="20" applyNumberFormat="1" applyFont="1" applyFill="1" applyBorder="1" applyAlignment="1" applyProtection="1">
      <alignment horizontal="center" vertical="top"/>
      <protection locked="0"/>
    </xf>
    <xf numFmtId="167" fontId="20" fillId="0" borderId="1" xfId="20" applyNumberFormat="1" applyFont="1" applyFill="1" applyBorder="1" applyAlignment="1" applyProtection="1">
      <alignment horizontal="center" vertical="top"/>
      <protection locked="0"/>
    </xf>
    <xf numFmtId="164" fontId="27" fillId="5" borderId="1" xfId="20" applyFont="1" applyFill="1" applyBorder="1" applyAlignment="1" applyProtection="1">
      <alignment horizontal="justify" vertical="top"/>
      <protection locked="0"/>
    </xf>
    <xf numFmtId="167" fontId="21" fillId="5" borderId="1" xfId="20" applyNumberFormat="1" applyFont="1" applyFill="1" applyBorder="1" applyAlignment="1" applyProtection="1">
      <alignment horizontal="left" vertical="top"/>
      <protection locked="0"/>
    </xf>
    <xf numFmtId="164" fontId="12" fillId="0" borderId="0" xfId="20" applyFont="1" applyFill="1" applyAlignment="1" applyProtection="1">
      <alignment horizontal="justify" vertical="top"/>
      <protection locked="0"/>
    </xf>
    <xf numFmtId="164" fontId="21" fillId="5" borderId="1" xfId="20" applyFont="1" applyFill="1" applyBorder="1" applyAlignment="1" applyProtection="1">
      <alignment horizontal="justify" vertical="top" wrapText="1"/>
      <protection locked="0"/>
    </xf>
    <xf numFmtId="164" fontId="21" fillId="5" borderId="1" xfId="20" applyFont="1" applyFill="1" applyBorder="1" applyAlignment="1" applyProtection="1">
      <alignment horizontal="left" vertical="top"/>
      <protection locked="0"/>
    </xf>
    <xf numFmtId="164" fontId="23" fillId="0" borderId="3" xfId="20" applyFont="1" applyFill="1" applyBorder="1" applyAlignment="1" applyProtection="1">
      <alignment horizontal="justify" vertical="top"/>
      <protection locked="0"/>
    </xf>
    <xf numFmtId="164" fontId="23" fillId="0" borderId="3" xfId="20" applyFont="1" applyFill="1" applyBorder="1" applyAlignment="1" applyProtection="1">
      <alignment horizontal="center" vertical="top"/>
      <protection locked="0"/>
    </xf>
    <xf numFmtId="164" fontId="23" fillId="0" borderId="3" xfId="20" applyFont="1" applyFill="1" applyBorder="1" applyAlignment="1" applyProtection="1">
      <alignment horizontal="justify" vertical="top" wrapText="1"/>
      <protection locked="0"/>
    </xf>
    <xf numFmtId="169" fontId="4" fillId="0" borderId="3" xfId="20" applyNumberFormat="1" applyFont="1" applyFill="1" applyBorder="1" applyAlignment="1" applyProtection="1">
      <alignment horizontal="center" vertical="top"/>
      <protection locked="0"/>
    </xf>
    <xf numFmtId="169" fontId="28" fillId="0" borderId="3" xfId="20" applyNumberFormat="1" applyFont="1" applyFill="1" applyBorder="1" applyAlignment="1" applyProtection="1">
      <alignment horizontal="center" vertical="top"/>
      <protection locked="0"/>
    </xf>
    <xf numFmtId="164" fontId="23" fillId="0" borderId="3" xfId="20" applyFont="1" applyFill="1" applyBorder="1" applyAlignment="1" applyProtection="1">
      <alignment horizontal="left" vertical="top"/>
      <protection locked="0"/>
    </xf>
    <xf numFmtId="164" fontId="23" fillId="0" borderId="0" xfId="20" applyFont="1" applyFill="1" applyAlignment="1" applyProtection="1">
      <alignment horizontal="justify" vertical="top"/>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B289"/>
  <sheetViews>
    <sheetView tabSelected="1" zoomScale="90" zoomScaleNormal="90" workbookViewId="0" topLeftCell="A31">
      <selection activeCell="M34" sqref="M34"/>
    </sheetView>
  </sheetViews>
  <sheetFormatPr defaultColWidth="9.00390625" defaultRowHeight="12.75"/>
  <cols>
    <col min="1" max="1" width="11.75390625" style="1" customWidth="1"/>
    <col min="2" max="2" width="8.125" style="2" customWidth="1"/>
    <col min="3" max="3" width="29.875" style="3" customWidth="1"/>
    <col min="4" max="6" width="10.875" style="1" customWidth="1"/>
    <col min="7" max="9" width="10.625" style="1" customWidth="1"/>
    <col min="10" max="12" width="0" style="4" hidden="1" customWidth="1"/>
    <col min="13" max="13" width="39.375" style="5" customWidth="1"/>
    <col min="14" max="14" width="23.375" style="1" customWidth="1"/>
    <col min="15" max="15" width="18.25390625" style="1" customWidth="1"/>
    <col min="16" max="16384" width="9.125" style="1" customWidth="1"/>
  </cols>
  <sheetData>
    <row r="1" s="6" customFormat="1" ht="12.75"/>
    <row r="2" spans="1:14" s="6" customFormat="1" ht="12.75">
      <c r="A2" s="7" t="s">
        <v>0</v>
      </c>
      <c r="B2" s="7"/>
      <c r="C2" s="7"/>
      <c r="D2" s="7"/>
      <c r="E2" s="7"/>
      <c r="F2" s="7"/>
      <c r="G2" s="7"/>
      <c r="H2" s="7"/>
      <c r="I2" s="7"/>
      <c r="J2" s="7"/>
      <c r="K2" s="7"/>
      <c r="L2" s="7"/>
      <c r="M2" s="7"/>
      <c r="N2" s="7"/>
    </row>
    <row r="3" spans="1:28" s="6" customFormat="1" ht="15.75" customHeight="1">
      <c r="A3" s="7" t="s">
        <v>1</v>
      </c>
      <c r="B3" s="7"/>
      <c r="C3" s="7"/>
      <c r="D3" s="7"/>
      <c r="E3" s="7"/>
      <c r="F3" s="7"/>
      <c r="G3" s="7"/>
      <c r="H3" s="7"/>
      <c r="I3" s="7"/>
      <c r="J3" s="7"/>
      <c r="K3" s="7"/>
      <c r="L3" s="7"/>
      <c r="M3" s="7"/>
      <c r="N3" s="7"/>
      <c r="P3" s="8"/>
      <c r="Q3" s="8"/>
      <c r="R3" s="8"/>
      <c r="S3" s="8"/>
      <c r="T3" s="8"/>
      <c r="U3" s="8"/>
      <c r="V3" s="8"/>
      <c r="W3" s="8"/>
      <c r="X3" s="8"/>
      <c r="Y3" s="8"/>
      <c r="Z3" s="8"/>
      <c r="AA3" s="8"/>
      <c r="AB3" s="8"/>
    </row>
    <row r="4" spans="1:28" s="6" customFormat="1" ht="15.75" customHeight="1">
      <c r="A4" s="7" t="s">
        <v>2</v>
      </c>
      <c r="B4" s="7"/>
      <c r="C4" s="7"/>
      <c r="D4" s="7"/>
      <c r="E4" s="7"/>
      <c r="F4" s="7"/>
      <c r="G4" s="7"/>
      <c r="H4" s="7"/>
      <c r="I4" s="7"/>
      <c r="J4" s="7"/>
      <c r="K4" s="7"/>
      <c r="L4" s="7"/>
      <c r="M4" s="7"/>
      <c r="N4" s="7"/>
      <c r="P4" s="8"/>
      <c r="Q4" s="8"/>
      <c r="R4" s="8"/>
      <c r="S4" s="8"/>
      <c r="T4" s="8"/>
      <c r="U4" s="8"/>
      <c r="V4" s="8"/>
      <c r="W4" s="8"/>
      <c r="X4" s="8"/>
      <c r="Y4" s="8"/>
      <c r="Z4" s="8"/>
      <c r="AA4" s="8"/>
      <c r="AB4" s="8"/>
    </row>
    <row r="5" spans="1:28" s="6" customFormat="1" ht="12.75">
      <c r="A5" s="7" t="s">
        <v>3</v>
      </c>
      <c r="B5" s="7"/>
      <c r="C5" s="7"/>
      <c r="D5" s="7"/>
      <c r="E5" s="7"/>
      <c r="F5" s="7"/>
      <c r="G5" s="7"/>
      <c r="H5" s="7"/>
      <c r="I5" s="7"/>
      <c r="J5" s="7"/>
      <c r="K5" s="7"/>
      <c r="L5" s="7"/>
      <c r="M5" s="7"/>
      <c r="N5" s="7"/>
      <c r="P5" s="8"/>
      <c r="Q5" s="8"/>
      <c r="R5" s="8"/>
      <c r="S5" s="8"/>
      <c r="T5" s="8"/>
      <c r="U5" s="8"/>
      <c r="V5" s="8"/>
      <c r="W5" s="8"/>
      <c r="X5" s="8"/>
      <c r="Y5" s="8"/>
      <c r="Z5" s="8"/>
      <c r="AA5" s="8"/>
      <c r="AB5" s="8"/>
    </row>
    <row r="6" spans="2:28" s="6" customFormat="1" ht="12.75">
      <c r="B6" s="9"/>
      <c r="C6" s="10"/>
      <c r="J6" s="11"/>
      <c r="K6" s="11"/>
      <c r="L6" s="11"/>
      <c r="M6" s="12"/>
      <c r="N6" s="9" t="s">
        <v>4</v>
      </c>
      <c r="P6" s="8"/>
      <c r="Q6" s="8"/>
      <c r="R6" s="8"/>
      <c r="S6" s="8"/>
      <c r="T6" s="8"/>
      <c r="U6" s="8"/>
      <c r="V6" s="8"/>
      <c r="W6" s="8"/>
      <c r="X6" s="8"/>
      <c r="Y6" s="8"/>
      <c r="Z6" s="8"/>
      <c r="AA6" s="8"/>
      <c r="AB6" s="8"/>
    </row>
    <row r="7" spans="1:21" s="18" customFormat="1" ht="64.5" customHeight="1">
      <c r="A7" s="13" t="s">
        <v>5</v>
      </c>
      <c r="B7" s="13" t="s">
        <v>6</v>
      </c>
      <c r="C7" s="13" t="s">
        <v>7</v>
      </c>
      <c r="D7" s="14" t="s">
        <v>8</v>
      </c>
      <c r="E7" s="14"/>
      <c r="F7" s="14"/>
      <c r="G7" s="14" t="s">
        <v>9</v>
      </c>
      <c r="H7" s="14"/>
      <c r="I7" s="14"/>
      <c r="J7" s="15" t="s">
        <v>10</v>
      </c>
      <c r="K7" s="15" t="s">
        <v>11</v>
      </c>
      <c r="L7" s="15" t="s">
        <v>12</v>
      </c>
      <c r="M7" s="16" t="s">
        <v>13</v>
      </c>
      <c r="N7" s="17" t="s">
        <v>14</v>
      </c>
      <c r="T7" s="19"/>
      <c r="U7" s="19"/>
    </row>
    <row r="8" spans="1:21" ht="25.5" customHeight="1">
      <c r="A8" s="13"/>
      <c r="B8" s="13"/>
      <c r="C8" s="13"/>
      <c r="D8" s="20" t="s">
        <v>15</v>
      </c>
      <c r="E8" s="20" t="s">
        <v>16</v>
      </c>
      <c r="F8" s="20" t="s">
        <v>17</v>
      </c>
      <c r="G8" s="20" t="s">
        <v>15</v>
      </c>
      <c r="H8" s="20" t="s">
        <v>16</v>
      </c>
      <c r="I8" s="20" t="s">
        <v>17</v>
      </c>
      <c r="J8" s="15"/>
      <c r="K8" s="15"/>
      <c r="L8" s="15"/>
      <c r="M8" s="16"/>
      <c r="N8" s="17"/>
      <c r="T8" s="21"/>
      <c r="U8" s="21"/>
    </row>
    <row r="9" spans="1:14" s="2" customFormat="1" ht="12.75">
      <c r="A9" s="22">
        <v>1</v>
      </c>
      <c r="B9" s="22">
        <v>2</v>
      </c>
      <c r="C9" s="22">
        <v>3</v>
      </c>
      <c r="D9" s="22">
        <v>4</v>
      </c>
      <c r="E9" s="22">
        <v>5</v>
      </c>
      <c r="F9" s="22">
        <v>6</v>
      </c>
      <c r="G9" s="22">
        <v>7</v>
      </c>
      <c r="H9" s="22">
        <v>8</v>
      </c>
      <c r="I9" s="22">
        <v>9</v>
      </c>
      <c r="J9" s="23"/>
      <c r="K9" s="23"/>
      <c r="L9" s="23"/>
      <c r="M9" s="22">
        <v>10</v>
      </c>
      <c r="N9" s="22">
        <v>11</v>
      </c>
    </row>
    <row r="10" spans="1:14" s="3" customFormat="1" ht="12.75">
      <c r="A10" s="24" t="s">
        <v>18</v>
      </c>
      <c r="B10" s="24"/>
      <c r="C10" s="24"/>
      <c r="D10" s="24"/>
      <c r="E10" s="24"/>
      <c r="F10" s="24"/>
      <c r="G10" s="24"/>
      <c r="H10" s="24"/>
      <c r="I10" s="24"/>
      <c r="J10" s="25"/>
      <c r="K10" s="25"/>
      <c r="L10" s="25"/>
      <c r="M10" s="26"/>
      <c r="N10" s="27"/>
    </row>
    <row r="11" spans="1:14" s="3" customFormat="1" ht="12.75">
      <c r="A11" s="28" t="s">
        <v>19</v>
      </c>
      <c r="B11" s="29" t="s">
        <v>20</v>
      </c>
      <c r="C11" s="28" t="s">
        <v>21</v>
      </c>
      <c r="D11" s="30"/>
      <c r="E11" s="30"/>
      <c r="F11" s="30"/>
      <c r="G11" s="30"/>
      <c r="H11" s="30"/>
      <c r="I11" s="30"/>
      <c r="J11" s="31"/>
      <c r="K11" s="31"/>
      <c r="L11" s="31"/>
      <c r="M11" s="32"/>
      <c r="N11" s="33"/>
    </row>
    <row r="12" spans="1:14" s="3" customFormat="1" ht="12.75">
      <c r="A12" s="28"/>
      <c r="B12" s="29" t="s">
        <v>22</v>
      </c>
      <c r="C12" s="34" t="s">
        <v>23</v>
      </c>
      <c r="D12" s="30" t="s">
        <v>24</v>
      </c>
      <c r="E12" s="30"/>
      <c r="F12" s="30"/>
      <c r="G12" s="30"/>
      <c r="H12" s="30"/>
      <c r="I12" s="30"/>
      <c r="J12" s="31"/>
      <c r="K12" s="31"/>
      <c r="L12" s="31"/>
      <c r="M12" s="35" t="s">
        <v>25</v>
      </c>
      <c r="N12" s="36" t="s">
        <v>26</v>
      </c>
    </row>
    <row r="13" spans="1:14" s="3" customFormat="1" ht="12.75">
      <c r="A13" s="28"/>
      <c r="B13" s="29" t="s">
        <v>27</v>
      </c>
      <c r="C13" s="34" t="s">
        <v>28</v>
      </c>
      <c r="D13" s="30" t="s">
        <v>24</v>
      </c>
      <c r="E13" s="30"/>
      <c r="F13" s="30"/>
      <c r="G13" s="30"/>
      <c r="H13" s="30"/>
      <c r="I13" s="30"/>
      <c r="J13" s="31"/>
      <c r="K13" s="31"/>
      <c r="L13" s="31"/>
      <c r="M13" s="37" t="s">
        <v>29</v>
      </c>
      <c r="N13" s="33" t="s">
        <v>30</v>
      </c>
    </row>
    <row r="14" spans="1:14" s="3" customFormat="1" ht="12.75">
      <c r="A14" s="28"/>
      <c r="B14" s="29" t="s">
        <v>31</v>
      </c>
      <c r="C14" s="34" t="s">
        <v>32</v>
      </c>
      <c r="D14" s="30" t="s">
        <v>24</v>
      </c>
      <c r="E14" s="30"/>
      <c r="F14" s="30"/>
      <c r="G14" s="30"/>
      <c r="H14" s="30"/>
      <c r="I14" s="30"/>
      <c r="J14" s="31"/>
      <c r="K14" s="31"/>
      <c r="L14" s="31"/>
      <c r="M14" s="37" t="s">
        <v>33</v>
      </c>
      <c r="N14" s="33" t="s">
        <v>30</v>
      </c>
    </row>
    <row r="15" spans="1:14" s="3" customFormat="1" ht="12.75">
      <c r="A15" s="28"/>
      <c r="B15" s="29" t="s">
        <v>34</v>
      </c>
      <c r="C15" s="28" t="s">
        <v>35</v>
      </c>
      <c r="D15" s="30"/>
      <c r="E15" s="30"/>
      <c r="F15" s="30"/>
      <c r="G15" s="30"/>
      <c r="H15" s="30"/>
      <c r="I15" s="30"/>
      <c r="J15" s="31"/>
      <c r="K15" s="31"/>
      <c r="L15" s="31"/>
      <c r="M15" s="37" t="s">
        <v>36</v>
      </c>
      <c r="N15" s="33" t="s">
        <v>37</v>
      </c>
    </row>
    <row r="16" spans="1:14" s="3" customFormat="1" ht="12.75">
      <c r="A16" s="28"/>
      <c r="B16" s="29" t="s">
        <v>38</v>
      </c>
      <c r="C16" s="28" t="s">
        <v>39</v>
      </c>
      <c r="D16" s="30" t="s">
        <v>24</v>
      </c>
      <c r="E16" s="30"/>
      <c r="F16" s="30"/>
      <c r="G16" s="30"/>
      <c r="H16" s="30"/>
      <c r="I16" s="30"/>
      <c r="J16" s="31"/>
      <c r="K16" s="31"/>
      <c r="L16" s="31"/>
      <c r="M16" s="38" t="s">
        <v>40</v>
      </c>
      <c r="N16" s="33" t="s">
        <v>41</v>
      </c>
    </row>
    <row r="17" spans="1:14" s="3" customFormat="1" ht="12.75" customHeight="1">
      <c r="A17" s="28"/>
      <c r="B17" s="29" t="s">
        <v>42</v>
      </c>
      <c r="C17" s="28" t="s">
        <v>43</v>
      </c>
      <c r="D17" s="39" t="s">
        <v>24</v>
      </c>
      <c r="E17" s="39"/>
      <c r="F17" s="39"/>
      <c r="G17" s="39"/>
      <c r="H17" s="39"/>
      <c r="I17" s="39"/>
      <c r="J17" s="40"/>
      <c r="K17" s="40"/>
      <c r="L17" s="40"/>
      <c r="M17" s="41" t="s">
        <v>44</v>
      </c>
      <c r="N17" s="33" t="s">
        <v>45</v>
      </c>
    </row>
    <row r="18" spans="1:14" s="3" customFormat="1" ht="171" customHeight="1">
      <c r="A18" s="28"/>
      <c r="B18" s="29" t="s">
        <v>46</v>
      </c>
      <c r="C18" s="28" t="s">
        <v>47</v>
      </c>
      <c r="D18" s="39" t="s">
        <v>48</v>
      </c>
      <c r="E18" s="39"/>
      <c r="F18" s="39"/>
      <c r="G18" s="39"/>
      <c r="H18" s="39"/>
      <c r="I18" s="39"/>
      <c r="J18" s="40"/>
      <c r="K18" s="40"/>
      <c r="L18" s="40"/>
      <c r="M18" s="41"/>
      <c r="N18" s="33" t="s">
        <v>45</v>
      </c>
    </row>
    <row r="19" spans="1:14" s="3" customFormat="1" ht="12.75">
      <c r="A19" s="28" t="s">
        <v>49</v>
      </c>
      <c r="B19" s="29" t="s">
        <v>50</v>
      </c>
      <c r="C19" s="28" t="s">
        <v>51</v>
      </c>
      <c r="D19" s="42">
        <v>1103.153</v>
      </c>
      <c r="E19" s="43"/>
      <c r="F19" s="43">
        <v>955</v>
      </c>
      <c r="G19" s="42">
        <v>1103.153</v>
      </c>
      <c r="H19" s="43"/>
      <c r="I19" s="43">
        <v>750</v>
      </c>
      <c r="J19" s="44"/>
      <c r="K19" s="44"/>
      <c r="L19" s="44"/>
      <c r="M19" s="38" t="s">
        <v>52</v>
      </c>
      <c r="N19" s="33" t="s">
        <v>30</v>
      </c>
    </row>
    <row r="20" spans="1:14" s="3" customFormat="1" ht="12.75">
      <c r="A20" s="28"/>
      <c r="B20" s="29" t="s">
        <v>53</v>
      </c>
      <c r="C20" s="28" t="s">
        <v>54</v>
      </c>
      <c r="D20" s="39"/>
      <c r="E20" s="39"/>
      <c r="F20" s="39">
        <v>5</v>
      </c>
      <c r="G20" s="39"/>
      <c r="H20" s="39"/>
      <c r="I20" s="45">
        <v>0</v>
      </c>
      <c r="J20" s="46"/>
      <c r="K20" s="46"/>
      <c r="L20" s="46"/>
      <c r="M20" s="47" t="s">
        <v>55</v>
      </c>
      <c r="N20" s="33" t="s">
        <v>30</v>
      </c>
    </row>
    <row r="21" spans="1:14" s="3" customFormat="1" ht="12.75">
      <c r="A21" s="28"/>
      <c r="B21" s="29" t="s">
        <v>56</v>
      </c>
      <c r="C21" s="28" t="s">
        <v>57</v>
      </c>
      <c r="D21" s="39"/>
      <c r="E21" s="39"/>
      <c r="F21" s="39">
        <v>5</v>
      </c>
      <c r="G21" s="39"/>
      <c r="H21" s="39"/>
      <c r="I21" s="45">
        <v>0</v>
      </c>
      <c r="J21" s="46"/>
      <c r="K21" s="46"/>
      <c r="L21" s="46"/>
      <c r="M21" s="48" t="s">
        <v>58</v>
      </c>
      <c r="N21" s="33" t="s">
        <v>59</v>
      </c>
    </row>
    <row r="22" spans="1:14" s="3" customFormat="1" ht="91.5" customHeight="1">
      <c r="A22" s="28"/>
      <c r="B22" s="29" t="s">
        <v>60</v>
      </c>
      <c r="C22" s="28" t="s">
        <v>61</v>
      </c>
      <c r="D22" s="35" t="s">
        <v>62</v>
      </c>
      <c r="E22" s="35"/>
      <c r="F22" s="35"/>
      <c r="G22" s="35"/>
      <c r="H22" s="35"/>
      <c r="I22" s="35"/>
      <c r="J22" s="49"/>
      <c r="K22" s="49"/>
      <c r="L22" s="49"/>
      <c r="M22" s="35" t="s">
        <v>63</v>
      </c>
      <c r="N22" s="33" t="s">
        <v>30</v>
      </c>
    </row>
    <row r="23" spans="1:14" s="3" customFormat="1" ht="12.75">
      <c r="A23" s="28"/>
      <c r="B23" s="29" t="s">
        <v>64</v>
      </c>
      <c r="C23" s="28" t="s">
        <v>65</v>
      </c>
      <c r="D23" s="30" t="s">
        <v>24</v>
      </c>
      <c r="E23" s="30"/>
      <c r="F23" s="30"/>
      <c r="G23" s="30"/>
      <c r="H23" s="30"/>
      <c r="I23" s="30"/>
      <c r="J23" s="31"/>
      <c r="K23" s="31"/>
      <c r="L23" s="31"/>
      <c r="M23" s="35" t="s">
        <v>66</v>
      </c>
      <c r="N23" s="33" t="s">
        <v>30</v>
      </c>
    </row>
    <row r="24" spans="1:14" s="3" customFormat="1" ht="12.75">
      <c r="A24" s="28" t="s">
        <v>67</v>
      </c>
      <c r="B24" s="29" t="s">
        <v>68</v>
      </c>
      <c r="C24" s="28" t="s">
        <v>69</v>
      </c>
      <c r="D24" s="39">
        <v>4010</v>
      </c>
      <c r="E24" s="39">
        <v>240</v>
      </c>
      <c r="F24" s="39">
        <v>19100</v>
      </c>
      <c r="G24" s="39">
        <v>4379</v>
      </c>
      <c r="H24" s="39">
        <v>746</v>
      </c>
      <c r="I24" s="39">
        <v>28480</v>
      </c>
      <c r="J24" s="40"/>
      <c r="K24" s="40"/>
      <c r="L24" s="40"/>
      <c r="M24" s="35" t="s">
        <v>70</v>
      </c>
      <c r="N24" s="33" t="s">
        <v>71</v>
      </c>
    </row>
    <row r="25" spans="1:14" s="3" customFormat="1" ht="223.5" customHeight="1">
      <c r="A25" s="28"/>
      <c r="B25" s="29" t="s">
        <v>72</v>
      </c>
      <c r="C25" s="28" t="s">
        <v>73</v>
      </c>
      <c r="D25" s="30">
        <v>200</v>
      </c>
      <c r="E25" s="30">
        <v>16640</v>
      </c>
      <c r="F25" s="30">
        <v>35360</v>
      </c>
      <c r="G25" s="30">
        <v>200</v>
      </c>
      <c r="H25" s="30">
        <v>16640</v>
      </c>
      <c r="I25" s="30">
        <v>35360</v>
      </c>
      <c r="J25" s="31"/>
      <c r="K25" s="31"/>
      <c r="L25" s="31"/>
      <c r="M25" s="35" t="s">
        <v>74</v>
      </c>
      <c r="N25" s="33" t="s">
        <v>37</v>
      </c>
    </row>
    <row r="26" spans="1:14" s="3" customFormat="1" ht="12.75">
      <c r="A26" s="28" t="s">
        <v>75</v>
      </c>
      <c r="B26" s="29" t="s">
        <v>76</v>
      </c>
      <c r="C26" s="28" t="s">
        <v>77</v>
      </c>
      <c r="D26" s="30" t="s">
        <v>24</v>
      </c>
      <c r="E26" s="30"/>
      <c r="F26" s="30"/>
      <c r="G26" s="30"/>
      <c r="H26" s="30"/>
      <c r="I26" s="30"/>
      <c r="J26" s="31"/>
      <c r="K26" s="31"/>
      <c r="L26" s="31"/>
      <c r="M26" s="35" t="s">
        <v>78</v>
      </c>
      <c r="N26" s="33" t="s">
        <v>79</v>
      </c>
    </row>
    <row r="27" spans="1:14" s="3" customFormat="1" ht="12.75">
      <c r="A27" s="28"/>
      <c r="B27" s="29" t="s">
        <v>80</v>
      </c>
      <c r="C27" s="28" t="s">
        <v>81</v>
      </c>
      <c r="D27" s="30" t="s">
        <v>24</v>
      </c>
      <c r="E27" s="30"/>
      <c r="F27" s="30"/>
      <c r="G27" s="30"/>
      <c r="H27" s="30"/>
      <c r="I27" s="30"/>
      <c r="J27" s="31"/>
      <c r="K27" s="31"/>
      <c r="L27" s="31"/>
      <c r="M27" s="35" t="s">
        <v>82</v>
      </c>
      <c r="N27" s="33" t="s">
        <v>79</v>
      </c>
    </row>
    <row r="28" spans="1:14" s="3" customFormat="1" ht="199.5" customHeight="1">
      <c r="A28" s="28"/>
      <c r="B28" s="29" t="s">
        <v>83</v>
      </c>
      <c r="C28" s="28" t="s">
        <v>84</v>
      </c>
      <c r="D28" s="30" t="s">
        <v>24</v>
      </c>
      <c r="E28" s="30"/>
      <c r="F28" s="30"/>
      <c r="G28" s="30"/>
      <c r="H28" s="30"/>
      <c r="I28" s="30"/>
      <c r="J28" s="31"/>
      <c r="K28" s="31"/>
      <c r="L28" s="31"/>
      <c r="M28" s="35" t="s">
        <v>85</v>
      </c>
      <c r="N28" s="33" t="s">
        <v>30</v>
      </c>
    </row>
    <row r="29" spans="1:14" s="3" customFormat="1" ht="12.75">
      <c r="A29" s="28" t="s">
        <v>86</v>
      </c>
      <c r="B29" s="29" t="s">
        <v>87</v>
      </c>
      <c r="C29" s="28" t="s">
        <v>88</v>
      </c>
      <c r="D29" s="30" t="s">
        <v>24</v>
      </c>
      <c r="E29" s="30"/>
      <c r="F29" s="30"/>
      <c r="G29" s="30"/>
      <c r="H29" s="30"/>
      <c r="I29" s="30"/>
      <c r="J29" s="31"/>
      <c r="K29" s="31"/>
      <c r="L29" s="31"/>
      <c r="M29" s="50" t="s">
        <v>89</v>
      </c>
      <c r="N29" s="33" t="s">
        <v>90</v>
      </c>
    </row>
    <row r="30" spans="1:15" s="3" customFormat="1" ht="12.75">
      <c r="A30" s="28"/>
      <c r="B30" s="29" t="s">
        <v>91</v>
      </c>
      <c r="C30" s="28" t="s">
        <v>92</v>
      </c>
      <c r="D30" s="30">
        <v>90</v>
      </c>
      <c r="E30" s="30"/>
      <c r="F30" s="30"/>
      <c r="G30" s="30">
        <v>400</v>
      </c>
      <c r="H30" s="30"/>
      <c r="I30" s="30"/>
      <c r="J30" s="31"/>
      <c r="K30" s="31"/>
      <c r="L30" s="31"/>
      <c r="M30" s="32" t="s">
        <v>93</v>
      </c>
      <c r="N30" s="33" t="s">
        <v>94</v>
      </c>
      <c r="O30" s="51"/>
    </row>
    <row r="31" spans="1:14" s="3" customFormat="1" ht="12.75">
      <c r="A31" s="28"/>
      <c r="B31" s="29" t="s">
        <v>95</v>
      </c>
      <c r="C31" s="28" t="s">
        <v>96</v>
      </c>
      <c r="D31" s="30"/>
      <c r="E31" s="30"/>
      <c r="F31" s="30"/>
      <c r="G31" s="30"/>
      <c r="H31" s="30"/>
      <c r="I31" s="30"/>
      <c r="J31" s="31"/>
      <c r="K31" s="31"/>
      <c r="L31" s="31"/>
      <c r="M31" s="35" t="s">
        <v>97</v>
      </c>
      <c r="N31" s="33" t="s">
        <v>98</v>
      </c>
    </row>
    <row r="32" spans="1:14" s="3" customFormat="1" ht="12.75">
      <c r="A32" s="28"/>
      <c r="B32" s="29" t="s">
        <v>99</v>
      </c>
      <c r="C32" s="28" t="s">
        <v>100</v>
      </c>
      <c r="D32" s="30" t="s">
        <v>24</v>
      </c>
      <c r="E32" s="30"/>
      <c r="F32" s="30"/>
      <c r="G32" s="30"/>
      <c r="H32" s="30"/>
      <c r="I32" s="30"/>
      <c r="J32" s="31"/>
      <c r="K32" s="31"/>
      <c r="L32" s="31"/>
      <c r="M32" s="35" t="s">
        <v>101</v>
      </c>
      <c r="N32" s="33" t="s">
        <v>90</v>
      </c>
    </row>
    <row r="33" spans="1:14" s="3" customFormat="1" ht="12.75">
      <c r="A33" s="28"/>
      <c r="B33" s="29" t="s">
        <v>102</v>
      </c>
      <c r="C33" s="28" t="s">
        <v>103</v>
      </c>
      <c r="D33" s="30" t="s">
        <v>24</v>
      </c>
      <c r="E33" s="30"/>
      <c r="F33" s="30"/>
      <c r="G33" s="30"/>
      <c r="H33" s="30"/>
      <c r="I33" s="30"/>
      <c r="J33" s="31"/>
      <c r="K33" s="31"/>
      <c r="L33" s="31"/>
      <c r="M33" s="35" t="s">
        <v>104</v>
      </c>
      <c r="N33" s="33" t="s">
        <v>45</v>
      </c>
    </row>
    <row r="34" spans="1:14" s="3" customFormat="1" ht="77.25" customHeight="1">
      <c r="A34" s="28"/>
      <c r="B34" s="29" t="s">
        <v>105</v>
      </c>
      <c r="C34" s="28" t="s">
        <v>106</v>
      </c>
      <c r="D34" s="30" t="s">
        <v>107</v>
      </c>
      <c r="E34" s="30"/>
      <c r="F34" s="30"/>
      <c r="G34" s="30">
        <v>0</v>
      </c>
      <c r="H34" s="30"/>
      <c r="I34" s="30"/>
      <c r="J34" s="31"/>
      <c r="K34" s="31"/>
      <c r="L34" s="31"/>
      <c r="M34" s="35" t="s">
        <v>108</v>
      </c>
      <c r="N34" s="33" t="s">
        <v>45</v>
      </c>
    </row>
    <row r="35" spans="1:14" s="3" customFormat="1" ht="44.25" customHeight="1">
      <c r="A35" s="28"/>
      <c r="B35" s="29" t="s">
        <v>109</v>
      </c>
      <c r="C35" s="28" t="s">
        <v>110</v>
      </c>
      <c r="D35" s="30"/>
      <c r="E35" s="30"/>
      <c r="F35" s="30"/>
      <c r="G35" s="30"/>
      <c r="H35" s="30"/>
      <c r="I35" s="30"/>
      <c r="J35" s="31"/>
      <c r="K35" s="31"/>
      <c r="L35" s="31"/>
      <c r="M35" s="35" t="s">
        <v>111</v>
      </c>
      <c r="N35" s="33" t="s">
        <v>112</v>
      </c>
    </row>
    <row r="36" spans="1:14" s="3" customFormat="1" ht="12.75">
      <c r="A36" s="28"/>
      <c r="B36" s="29" t="s">
        <v>113</v>
      </c>
      <c r="C36" s="28" t="s">
        <v>114</v>
      </c>
      <c r="D36" s="30" t="s">
        <v>24</v>
      </c>
      <c r="E36" s="30"/>
      <c r="F36" s="30"/>
      <c r="G36" s="30"/>
      <c r="H36" s="30"/>
      <c r="I36" s="30"/>
      <c r="J36" s="31"/>
      <c r="K36" s="31"/>
      <c r="L36" s="31"/>
      <c r="M36" s="35" t="s">
        <v>115</v>
      </c>
      <c r="N36" s="33" t="s">
        <v>112</v>
      </c>
    </row>
    <row r="37" spans="1:14" s="3" customFormat="1" ht="79.5" customHeight="1">
      <c r="A37" s="28" t="s">
        <v>116</v>
      </c>
      <c r="B37" s="29" t="s">
        <v>117</v>
      </c>
      <c r="C37" s="28" t="s">
        <v>118</v>
      </c>
      <c r="D37" s="30" t="s">
        <v>24</v>
      </c>
      <c r="E37" s="30"/>
      <c r="F37" s="30"/>
      <c r="G37" s="30"/>
      <c r="H37" s="30"/>
      <c r="I37" s="30"/>
      <c r="J37" s="31"/>
      <c r="K37" s="31"/>
      <c r="L37" s="31"/>
      <c r="M37" s="35" t="s">
        <v>119</v>
      </c>
      <c r="N37" s="33" t="s">
        <v>120</v>
      </c>
    </row>
    <row r="38" spans="1:14" s="3" customFormat="1" ht="91.5" customHeight="1">
      <c r="A38" s="28"/>
      <c r="B38" s="29" t="s">
        <v>121</v>
      </c>
      <c r="C38" s="34" t="s">
        <v>122</v>
      </c>
      <c r="D38" s="30" t="s">
        <v>24</v>
      </c>
      <c r="E38" s="30"/>
      <c r="F38" s="30"/>
      <c r="G38" s="30"/>
      <c r="H38" s="30"/>
      <c r="I38" s="30"/>
      <c r="J38" s="31"/>
      <c r="K38" s="31"/>
      <c r="L38" s="31"/>
      <c r="M38" s="35"/>
      <c r="N38" s="33"/>
    </row>
    <row r="39" spans="1:14" s="3" customFormat="1" ht="103.5" customHeight="1">
      <c r="A39" s="28"/>
      <c r="B39" s="29" t="s">
        <v>123</v>
      </c>
      <c r="C39" s="28" t="s">
        <v>124</v>
      </c>
      <c r="D39" s="30" t="s">
        <v>24</v>
      </c>
      <c r="E39" s="30"/>
      <c r="F39" s="30"/>
      <c r="G39" s="30"/>
      <c r="H39" s="30"/>
      <c r="I39" s="30"/>
      <c r="J39" s="31"/>
      <c r="K39" s="31"/>
      <c r="L39" s="31"/>
      <c r="M39" s="35"/>
      <c r="N39" s="33" t="s">
        <v>30</v>
      </c>
    </row>
    <row r="40" spans="1:14" s="3" customFormat="1" ht="12.75">
      <c r="A40" s="28"/>
      <c r="B40" s="29" t="s">
        <v>125</v>
      </c>
      <c r="C40" s="28" t="s">
        <v>126</v>
      </c>
      <c r="D40" s="30"/>
      <c r="E40" s="30"/>
      <c r="F40" s="30"/>
      <c r="G40" s="30"/>
      <c r="H40" s="30"/>
      <c r="I40" s="30"/>
      <c r="J40" s="31"/>
      <c r="K40" s="31"/>
      <c r="L40" s="31"/>
      <c r="M40" s="52"/>
      <c r="N40" s="53"/>
    </row>
    <row r="41" spans="1:14" s="3" customFormat="1" ht="12.75">
      <c r="A41" s="28"/>
      <c r="B41" s="29" t="s">
        <v>127</v>
      </c>
      <c r="C41" s="28" t="s">
        <v>128</v>
      </c>
      <c r="D41" s="30">
        <v>14851</v>
      </c>
      <c r="E41" s="30"/>
      <c r="F41" s="30"/>
      <c r="G41" s="30">
        <v>13290</v>
      </c>
      <c r="H41" s="30"/>
      <c r="I41" s="30"/>
      <c r="J41" s="54">
        <f>G41/D41*100</f>
        <v>89.48892330482796</v>
      </c>
      <c r="K41" s="31"/>
      <c r="L41" s="31"/>
      <c r="M41" s="35" t="s">
        <v>129</v>
      </c>
      <c r="N41" s="53"/>
    </row>
    <row r="42" spans="1:14" s="3" customFormat="1" ht="12.75">
      <c r="A42" s="28"/>
      <c r="B42" s="29" t="s">
        <v>130</v>
      </c>
      <c r="C42" s="28" t="s">
        <v>131</v>
      </c>
      <c r="D42" s="30">
        <v>150</v>
      </c>
      <c r="E42" s="30"/>
      <c r="F42" s="30"/>
      <c r="G42" s="30">
        <v>160</v>
      </c>
      <c r="H42" s="30"/>
      <c r="I42" s="30"/>
      <c r="J42" s="54">
        <f>G42/D42*100</f>
        <v>106.66666666666667</v>
      </c>
      <c r="K42" s="31"/>
      <c r="L42" s="31"/>
      <c r="M42" s="55" t="s">
        <v>132</v>
      </c>
      <c r="N42" s="53"/>
    </row>
    <row r="43" spans="1:14" s="3" customFormat="1" ht="12.75">
      <c r="A43" s="28"/>
      <c r="B43" s="29" t="s">
        <v>133</v>
      </c>
      <c r="C43" s="28" t="s">
        <v>134</v>
      </c>
      <c r="D43" s="30">
        <v>15978</v>
      </c>
      <c r="E43" s="30"/>
      <c r="F43" s="30"/>
      <c r="G43" s="30">
        <v>16550</v>
      </c>
      <c r="H43" s="30"/>
      <c r="I43" s="30"/>
      <c r="J43" s="54">
        <f>G43/D43*100</f>
        <v>103.57992239329077</v>
      </c>
      <c r="K43" s="31"/>
      <c r="L43" s="31"/>
      <c r="M43" s="55" t="s">
        <v>135</v>
      </c>
      <c r="N43" s="33"/>
    </row>
    <row r="44" spans="1:14" s="3" customFormat="1" ht="12.75">
      <c r="A44" s="28"/>
      <c r="B44" s="29" t="s">
        <v>136</v>
      </c>
      <c r="C44" s="28" t="s">
        <v>137</v>
      </c>
      <c r="D44" s="30">
        <v>20423</v>
      </c>
      <c r="E44" s="30"/>
      <c r="F44" s="30"/>
      <c r="G44" s="39">
        <v>22139</v>
      </c>
      <c r="H44" s="39"/>
      <c r="I44" s="39"/>
      <c r="J44" s="54">
        <f>G44/D44*100</f>
        <v>108.40229153405474</v>
      </c>
      <c r="K44" s="40"/>
      <c r="L44" s="40"/>
      <c r="M44" s="35" t="s">
        <v>138</v>
      </c>
      <c r="N44" s="53"/>
    </row>
    <row r="45" spans="1:14" s="3" customFormat="1" ht="12.75">
      <c r="A45" s="28"/>
      <c r="B45" s="29" t="s">
        <v>139</v>
      </c>
      <c r="C45" s="28" t="s">
        <v>140</v>
      </c>
      <c r="D45" s="30">
        <v>1.3</v>
      </c>
      <c r="E45" s="30"/>
      <c r="F45" s="30"/>
      <c r="G45" s="30">
        <v>1.4</v>
      </c>
      <c r="H45" s="30"/>
      <c r="I45" s="30"/>
      <c r="J45" s="54">
        <f>G45/D45*100</f>
        <v>107.6923076923077</v>
      </c>
      <c r="K45" s="31"/>
      <c r="L45" s="31"/>
      <c r="M45" s="35" t="s">
        <v>141</v>
      </c>
      <c r="N45" s="33"/>
    </row>
    <row r="46" spans="1:14" s="3" customFormat="1" ht="12.75">
      <c r="A46" s="28"/>
      <c r="B46" s="29" t="s">
        <v>142</v>
      </c>
      <c r="C46" s="28" t="s">
        <v>143</v>
      </c>
      <c r="D46" s="56"/>
      <c r="E46" s="56"/>
      <c r="F46" s="56"/>
      <c r="G46" s="56"/>
      <c r="H46" s="56"/>
      <c r="I46" s="56"/>
      <c r="J46" s="54"/>
      <c r="K46" s="57"/>
      <c r="L46" s="57"/>
      <c r="M46" s="35"/>
      <c r="N46" s="53"/>
    </row>
    <row r="47" spans="1:14" s="3" customFormat="1" ht="12.75">
      <c r="A47" s="28"/>
      <c r="B47" s="29" t="s">
        <v>144</v>
      </c>
      <c r="C47" s="28" t="s">
        <v>145</v>
      </c>
      <c r="D47" s="30">
        <v>154128</v>
      </c>
      <c r="E47" s="30"/>
      <c r="F47" s="30"/>
      <c r="G47" s="30">
        <v>149454</v>
      </c>
      <c r="H47" s="30"/>
      <c r="I47" s="30"/>
      <c r="J47" s="54">
        <f>G47/D47*100</f>
        <v>96.96745562130178</v>
      </c>
      <c r="K47" s="31"/>
      <c r="L47" s="31"/>
      <c r="M47" s="35" t="s">
        <v>146</v>
      </c>
      <c r="N47" s="53"/>
    </row>
    <row r="48" spans="1:14" s="3" customFormat="1" ht="12.75">
      <c r="A48" s="28"/>
      <c r="B48" s="29" t="s">
        <v>147</v>
      </c>
      <c r="C48" s="28" t="s">
        <v>148</v>
      </c>
      <c r="D48" s="30">
        <v>580</v>
      </c>
      <c r="E48" s="30"/>
      <c r="F48" s="30"/>
      <c r="G48" s="30">
        <v>657.7</v>
      </c>
      <c r="H48" s="30"/>
      <c r="I48" s="30"/>
      <c r="J48" s="54">
        <f>G48/D48*100</f>
        <v>113.39655172413794</v>
      </c>
      <c r="K48" s="31"/>
      <c r="L48" s="31"/>
      <c r="M48" s="35" t="s">
        <v>149</v>
      </c>
      <c r="N48" s="53"/>
    </row>
    <row r="49" spans="1:14" s="3" customFormat="1" ht="12.75">
      <c r="A49" s="28"/>
      <c r="B49" s="29" t="s">
        <v>150</v>
      </c>
      <c r="C49" s="28" t="s">
        <v>151</v>
      </c>
      <c r="D49" s="30">
        <v>349.9</v>
      </c>
      <c r="E49" s="30"/>
      <c r="F49" s="30"/>
      <c r="G49" s="58">
        <v>384.2973</v>
      </c>
      <c r="H49" s="58"/>
      <c r="I49" s="58"/>
      <c r="J49" s="54">
        <f>G49/D49*100</f>
        <v>109.83060874535582</v>
      </c>
      <c r="K49" s="59"/>
      <c r="L49" s="59"/>
      <c r="M49" s="35" t="s">
        <v>152</v>
      </c>
      <c r="N49" s="53"/>
    </row>
    <row r="50" spans="1:15" s="66" customFormat="1" ht="12.75" hidden="1">
      <c r="A50" s="60"/>
      <c r="B50" s="61"/>
      <c r="C50" s="60"/>
      <c r="D50" s="62">
        <f aca="true" t="shared" si="0" ref="D50:I50">D11+D15+D19+D20+D21+D24+D25+D31+D30+D35</f>
        <v>5403.153</v>
      </c>
      <c r="E50" s="62">
        <f t="shared" si="0"/>
        <v>16880</v>
      </c>
      <c r="F50" s="62">
        <f t="shared" si="0"/>
        <v>55425</v>
      </c>
      <c r="G50" s="62">
        <f t="shared" si="0"/>
        <v>6082.153</v>
      </c>
      <c r="H50" s="62">
        <f t="shared" si="0"/>
        <v>17386</v>
      </c>
      <c r="I50" s="62">
        <f t="shared" si="0"/>
        <v>64590</v>
      </c>
      <c r="J50" s="63">
        <f>G50/D50*100</f>
        <v>112.56673649626433</v>
      </c>
      <c r="K50" s="63">
        <f>H50/E50*100</f>
        <v>102.99763033175356</v>
      </c>
      <c r="L50" s="63">
        <f>I50/F50*100</f>
        <v>116.53585926928281</v>
      </c>
      <c r="M50" s="64"/>
      <c r="N50" s="65"/>
      <c r="O50" s="66">
        <f>(G50+H50+I50)/(D50+E50+F50)*100</f>
        <v>113.3190657613494</v>
      </c>
    </row>
    <row r="51" spans="1:14" s="69" customFormat="1" ht="12.75">
      <c r="A51" s="24" t="s">
        <v>153</v>
      </c>
      <c r="B51" s="24"/>
      <c r="C51" s="24"/>
      <c r="D51" s="24"/>
      <c r="E51" s="24"/>
      <c r="F51" s="24"/>
      <c r="G51" s="24"/>
      <c r="H51" s="24"/>
      <c r="I51" s="24"/>
      <c r="J51" s="25"/>
      <c r="K51" s="25"/>
      <c r="L51" s="25"/>
      <c r="M51" s="67"/>
      <c r="N51" s="68"/>
    </row>
    <row r="52" spans="1:14" s="69" customFormat="1" ht="12.75">
      <c r="A52" s="30" t="s">
        <v>154</v>
      </c>
      <c r="B52" s="30"/>
      <c r="C52" s="30"/>
      <c r="D52" s="30"/>
      <c r="E52" s="30"/>
      <c r="F52" s="30"/>
      <c r="G52" s="30"/>
      <c r="H52" s="30"/>
      <c r="I52" s="30"/>
      <c r="J52" s="31"/>
      <c r="K52" s="31"/>
      <c r="L52" s="31"/>
      <c r="M52" s="32"/>
      <c r="N52" s="28"/>
    </row>
    <row r="53" spans="1:14" s="69" customFormat="1" ht="12.75">
      <c r="A53" s="28"/>
      <c r="B53" s="29" t="s">
        <v>155</v>
      </c>
      <c r="C53" s="28" t="s">
        <v>156</v>
      </c>
      <c r="D53" s="39"/>
      <c r="E53" s="39"/>
      <c r="F53" s="39"/>
      <c r="G53" s="39"/>
      <c r="H53" s="39"/>
      <c r="I53" s="39"/>
      <c r="J53" s="40"/>
      <c r="K53" s="40"/>
      <c r="L53" s="40"/>
      <c r="M53" s="70"/>
      <c r="N53" s="28" t="s">
        <v>90</v>
      </c>
    </row>
    <row r="54" spans="1:14" s="69" customFormat="1" ht="56.25" customHeight="1">
      <c r="A54" s="28"/>
      <c r="B54" s="29" t="s">
        <v>157</v>
      </c>
      <c r="C54" s="28" t="s">
        <v>158</v>
      </c>
      <c r="D54" s="39">
        <v>360</v>
      </c>
      <c r="E54" s="39">
        <v>360</v>
      </c>
      <c r="F54" s="39"/>
      <c r="G54" s="39">
        <v>310</v>
      </c>
      <c r="H54" s="39">
        <v>310</v>
      </c>
      <c r="I54" s="39"/>
      <c r="J54" s="71">
        <f>G54/D54*100</f>
        <v>86.11111111111111</v>
      </c>
      <c r="K54" s="40"/>
      <c r="L54" s="40"/>
      <c r="M54" s="70" t="s">
        <v>159</v>
      </c>
      <c r="N54" s="28" t="s">
        <v>94</v>
      </c>
    </row>
    <row r="55" spans="1:14" s="69" customFormat="1" ht="12.75">
      <c r="A55" s="28"/>
      <c r="B55" s="29" t="s">
        <v>160</v>
      </c>
      <c r="C55" s="28" t="s">
        <v>161</v>
      </c>
      <c r="D55" s="39"/>
      <c r="E55" s="39">
        <v>70</v>
      </c>
      <c r="F55" s="39"/>
      <c r="G55" s="39"/>
      <c r="H55" s="39"/>
      <c r="I55" s="39"/>
      <c r="J55" s="71"/>
      <c r="K55" s="71">
        <f>H55/E55*100</f>
        <v>0</v>
      </c>
      <c r="L55" s="71"/>
      <c r="M55" s="72" t="s">
        <v>162</v>
      </c>
      <c r="N55" s="28" t="s">
        <v>163</v>
      </c>
    </row>
    <row r="56" spans="1:14" s="69" customFormat="1" ht="120.75" customHeight="1">
      <c r="A56" s="28"/>
      <c r="B56" s="29" t="s">
        <v>164</v>
      </c>
      <c r="C56" s="28" t="s">
        <v>165</v>
      </c>
      <c r="D56" s="39">
        <v>1500</v>
      </c>
      <c r="E56" s="39"/>
      <c r="F56" s="39"/>
      <c r="G56" s="39"/>
      <c r="H56" s="39"/>
      <c r="I56" s="39"/>
      <c r="J56" s="71">
        <f>G56/D56*100</f>
        <v>0</v>
      </c>
      <c r="K56" s="71"/>
      <c r="L56" s="71"/>
      <c r="M56" s="72" t="s">
        <v>166</v>
      </c>
      <c r="N56" s="28" t="s">
        <v>167</v>
      </c>
    </row>
    <row r="57" spans="1:14" s="69" customFormat="1" ht="233.25" customHeight="1">
      <c r="A57" s="28"/>
      <c r="B57" s="29" t="s">
        <v>168</v>
      </c>
      <c r="C57" s="28" t="s">
        <v>169</v>
      </c>
      <c r="D57" s="39">
        <v>29100</v>
      </c>
      <c r="E57" s="39"/>
      <c r="F57" s="39"/>
      <c r="G57" s="39">
        <v>31450</v>
      </c>
      <c r="H57" s="39"/>
      <c r="I57" s="39"/>
      <c r="J57" s="71">
        <f>G57/D57*100</f>
        <v>108.07560137457044</v>
      </c>
      <c r="K57" s="71"/>
      <c r="L57" s="71"/>
      <c r="M57" s="35" t="s">
        <v>170</v>
      </c>
      <c r="N57" s="28" t="s">
        <v>37</v>
      </c>
    </row>
    <row r="58" spans="1:14" s="69" customFormat="1" ht="12.75">
      <c r="A58" s="28"/>
      <c r="B58" s="29" t="s">
        <v>171</v>
      </c>
      <c r="C58" s="28" t="s">
        <v>172</v>
      </c>
      <c r="D58" s="39">
        <v>1320</v>
      </c>
      <c r="E58" s="39"/>
      <c r="F58" s="39"/>
      <c r="G58" s="39">
        <v>505</v>
      </c>
      <c r="H58" s="39"/>
      <c r="I58" s="39"/>
      <c r="J58" s="71">
        <f>G58/D58*100</f>
        <v>38.25757575757576</v>
      </c>
      <c r="K58" s="71"/>
      <c r="L58" s="71"/>
      <c r="M58" s="35" t="s">
        <v>173</v>
      </c>
      <c r="N58" s="28" t="s">
        <v>37</v>
      </c>
    </row>
    <row r="59" spans="1:14" s="69" customFormat="1" ht="12.75">
      <c r="A59" s="28"/>
      <c r="B59" s="29" t="s">
        <v>174</v>
      </c>
      <c r="C59" s="28" t="s">
        <v>175</v>
      </c>
      <c r="D59" s="39">
        <v>2000</v>
      </c>
      <c r="E59" s="39"/>
      <c r="F59" s="39"/>
      <c r="G59" s="39">
        <v>2430</v>
      </c>
      <c r="H59" s="39"/>
      <c r="I59" s="39"/>
      <c r="J59" s="71">
        <f>G59/D59*100</f>
        <v>121.50000000000001</v>
      </c>
      <c r="K59" s="71"/>
      <c r="L59" s="71"/>
      <c r="M59" s="35" t="s">
        <v>176</v>
      </c>
      <c r="N59" s="28" t="s">
        <v>37</v>
      </c>
    </row>
    <row r="60" spans="1:14" s="69" customFormat="1" ht="12.75">
      <c r="A60" s="28"/>
      <c r="B60" s="29" t="s">
        <v>177</v>
      </c>
      <c r="C60" s="28" t="s">
        <v>178</v>
      </c>
      <c r="D60" s="39">
        <v>30</v>
      </c>
      <c r="E60" s="39"/>
      <c r="F60" s="39"/>
      <c r="G60" s="39">
        <v>0</v>
      </c>
      <c r="H60" s="39"/>
      <c r="I60" s="39"/>
      <c r="J60" s="71">
        <f>G60/D60*100</f>
        <v>0</v>
      </c>
      <c r="K60" s="71"/>
      <c r="L60" s="71"/>
      <c r="M60" s="35" t="s">
        <v>179</v>
      </c>
      <c r="N60" s="28" t="s">
        <v>112</v>
      </c>
    </row>
    <row r="61" spans="1:14" s="69" customFormat="1" ht="12.75">
      <c r="A61" s="28"/>
      <c r="B61" s="29" t="s">
        <v>180</v>
      </c>
      <c r="C61" s="28" t="s">
        <v>181</v>
      </c>
      <c r="D61" s="39"/>
      <c r="E61" s="39"/>
      <c r="F61" s="39">
        <v>11000</v>
      </c>
      <c r="G61" s="39"/>
      <c r="H61" s="39"/>
      <c r="I61" s="39">
        <v>11000</v>
      </c>
      <c r="J61" s="71"/>
      <c r="K61" s="71"/>
      <c r="L61" s="71">
        <f>I61/F61*100</f>
        <v>100</v>
      </c>
      <c r="M61" s="35" t="s">
        <v>182</v>
      </c>
      <c r="N61" s="28" t="s">
        <v>183</v>
      </c>
    </row>
    <row r="62" spans="1:14" s="69" customFormat="1" ht="12.75">
      <c r="A62" s="73"/>
      <c r="B62" s="74" t="s">
        <v>184</v>
      </c>
      <c r="C62" s="73" t="s">
        <v>185</v>
      </c>
      <c r="D62" s="75">
        <v>2000</v>
      </c>
      <c r="E62" s="75"/>
      <c r="F62" s="75"/>
      <c r="G62" s="75">
        <v>2000</v>
      </c>
      <c r="H62" s="75"/>
      <c r="I62" s="75"/>
      <c r="J62" s="76">
        <f>G62/D62*100</f>
        <v>100</v>
      </c>
      <c r="K62" s="76"/>
      <c r="L62" s="76"/>
      <c r="M62" s="35" t="s">
        <v>186</v>
      </c>
      <c r="N62" s="73" t="s">
        <v>187</v>
      </c>
    </row>
    <row r="63" spans="1:14" s="69" customFormat="1" ht="12.75">
      <c r="A63" s="28"/>
      <c r="B63" s="29" t="s">
        <v>188</v>
      </c>
      <c r="C63" s="28" t="s">
        <v>189</v>
      </c>
      <c r="D63" s="77">
        <v>0.03</v>
      </c>
      <c r="E63" s="77"/>
      <c r="F63" s="77"/>
      <c r="G63" s="78">
        <v>0.11</v>
      </c>
      <c r="H63" s="78"/>
      <c r="I63" s="78"/>
      <c r="J63" s="71">
        <f>G63/D63*100</f>
        <v>366.6666666666667</v>
      </c>
      <c r="K63" s="71"/>
      <c r="L63" s="71"/>
      <c r="M63" s="35" t="s">
        <v>190</v>
      </c>
      <c r="N63" s="28" t="s">
        <v>191</v>
      </c>
    </row>
    <row r="64" spans="1:14" s="69" customFormat="1" ht="12.75">
      <c r="A64" s="28"/>
      <c r="B64" s="29" t="s">
        <v>192</v>
      </c>
      <c r="C64" s="28" t="s">
        <v>193</v>
      </c>
      <c r="D64" s="77" t="s">
        <v>24</v>
      </c>
      <c r="E64" s="77"/>
      <c r="F64" s="77"/>
      <c r="G64" s="77"/>
      <c r="H64" s="77"/>
      <c r="I64" s="77"/>
      <c r="J64" s="71"/>
      <c r="K64" s="71"/>
      <c r="L64" s="71"/>
      <c r="M64" s="35" t="s">
        <v>194</v>
      </c>
      <c r="N64" s="28" t="s">
        <v>191</v>
      </c>
    </row>
    <row r="65" spans="1:14" s="84" customFormat="1" ht="12.75" hidden="1">
      <c r="A65" s="79"/>
      <c r="B65" s="80"/>
      <c r="C65" s="79"/>
      <c r="D65" s="81">
        <f aca="true" t="shared" si="1" ref="D65:I65">D54+D55+D56+D57+D58+D59+D60+D61+D62</f>
        <v>36310</v>
      </c>
      <c r="E65" s="81">
        <f t="shared" si="1"/>
        <v>430</v>
      </c>
      <c r="F65" s="81">
        <f t="shared" si="1"/>
        <v>11000</v>
      </c>
      <c r="G65" s="81">
        <f t="shared" si="1"/>
        <v>36695</v>
      </c>
      <c r="H65" s="81">
        <f t="shared" si="1"/>
        <v>310</v>
      </c>
      <c r="I65" s="81">
        <f t="shared" si="1"/>
        <v>11000</v>
      </c>
      <c r="J65" s="82">
        <f>G65/D65*100</f>
        <v>101.06031396309557</v>
      </c>
      <c r="K65" s="82">
        <f>H65/E65*100</f>
        <v>72.09302325581395</v>
      </c>
      <c r="L65" s="82">
        <f>I65/F65*100</f>
        <v>100</v>
      </c>
      <c r="M65" s="83"/>
      <c r="N65" s="79"/>
    </row>
    <row r="66" spans="1:14" s="69" customFormat="1" ht="12.75">
      <c r="A66" s="22" t="s">
        <v>195</v>
      </c>
      <c r="B66" s="22"/>
      <c r="C66" s="22"/>
      <c r="D66" s="22"/>
      <c r="E66" s="22"/>
      <c r="F66" s="22"/>
      <c r="G66" s="22"/>
      <c r="H66" s="22"/>
      <c r="I66" s="22"/>
      <c r="J66" s="23"/>
      <c r="K66" s="23"/>
      <c r="L66" s="23"/>
      <c r="M66" s="85"/>
      <c r="N66" s="86"/>
    </row>
    <row r="67" spans="1:14" s="69" customFormat="1" ht="12.75">
      <c r="A67" s="28"/>
      <c r="B67" s="29" t="s">
        <v>196</v>
      </c>
      <c r="C67" s="28" t="s">
        <v>197</v>
      </c>
      <c r="D67" s="39"/>
      <c r="E67" s="39"/>
      <c r="F67" s="39">
        <v>30000</v>
      </c>
      <c r="G67" s="39"/>
      <c r="H67" s="39"/>
      <c r="I67" s="39">
        <v>42000</v>
      </c>
      <c r="J67" s="40"/>
      <c r="K67" s="40"/>
      <c r="L67" s="40"/>
      <c r="M67" s="35" t="s">
        <v>198</v>
      </c>
      <c r="N67" s="28" t="s">
        <v>199</v>
      </c>
    </row>
    <row r="68" spans="1:14" s="69" customFormat="1" ht="110.25" customHeight="1">
      <c r="A68" s="28"/>
      <c r="B68" s="29" t="s">
        <v>200</v>
      </c>
      <c r="C68" s="28" t="s">
        <v>201</v>
      </c>
      <c r="D68" s="87" t="s">
        <v>202</v>
      </c>
      <c r="E68" s="87"/>
      <c r="F68" s="87"/>
      <c r="G68" s="87"/>
      <c r="H68" s="87"/>
      <c r="I68" s="87"/>
      <c r="J68" s="88"/>
      <c r="K68" s="88"/>
      <c r="L68" s="88"/>
      <c r="M68" s="35" t="s">
        <v>203</v>
      </c>
      <c r="N68" s="28" t="s">
        <v>98</v>
      </c>
    </row>
    <row r="69" spans="1:14" s="69" customFormat="1" ht="12.75">
      <c r="A69" s="28"/>
      <c r="B69" s="29" t="s">
        <v>204</v>
      </c>
      <c r="C69" s="28" t="s">
        <v>205</v>
      </c>
      <c r="D69" s="39" t="s">
        <v>206</v>
      </c>
      <c r="E69" s="39"/>
      <c r="F69" s="39"/>
      <c r="G69" s="39"/>
      <c r="H69" s="39"/>
      <c r="I69" s="39"/>
      <c r="J69" s="40"/>
      <c r="K69" s="40"/>
      <c r="L69" s="40"/>
      <c r="M69" s="35" t="s">
        <v>207</v>
      </c>
      <c r="N69" s="28" t="s">
        <v>37</v>
      </c>
    </row>
    <row r="70" spans="1:14" s="69" customFormat="1" ht="12.75">
      <c r="A70" s="28"/>
      <c r="B70" s="29" t="s">
        <v>208</v>
      </c>
      <c r="C70" s="28" t="s">
        <v>209</v>
      </c>
      <c r="D70" s="39">
        <v>200</v>
      </c>
      <c r="E70" s="39"/>
      <c r="F70" s="39"/>
      <c r="G70" s="39"/>
      <c r="H70" s="39"/>
      <c r="I70" s="39"/>
      <c r="J70" s="40"/>
      <c r="K70" s="40"/>
      <c r="L70" s="40"/>
      <c r="M70" s="35" t="s">
        <v>210</v>
      </c>
      <c r="N70" s="28" t="s">
        <v>163</v>
      </c>
    </row>
    <row r="71" spans="1:14" s="69" customFormat="1" ht="12.75">
      <c r="A71" s="28"/>
      <c r="B71" s="29" t="s">
        <v>211</v>
      </c>
      <c r="C71" s="28" t="s">
        <v>212</v>
      </c>
      <c r="D71" s="39">
        <v>100</v>
      </c>
      <c r="E71" s="39">
        <v>1500</v>
      </c>
      <c r="F71" s="39"/>
      <c r="G71" s="45">
        <v>233.8</v>
      </c>
      <c r="H71" s="39">
        <v>2900</v>
      </c>
      <c r="I71" s="39"/>
      <c r="J71" s="40"/>
      <c r="K71" s="40"/>
      <c r="L71" s="40"/>
      <c r="M71" s="35" t="s">
        <v>213</v>
      </c>
      <c r="N71" s="28" t="s">
        <v>163</v>
      </c>
    </row>
    <row r="72" spans="1:14" s="69" customFormat="1" ht="12.75">
      <c r="A72" s="28"/>
      <c r="B72" s="29" t="s">
        <v>214</v>
      </c>
      <c r="C72" s="28" t="s">
        <v>215</v>
      </c>
      <c r="D72" s="39">
        <v>300</v>
      </c>
      <c r="E72" s="39">
        <v>5000</v>
      </c>
      <c r="F72" s="39"/>
      <c r="G72" s="39">
        <v>40</v>
      </c>
      <c r="H72" s="39">
        <v>4960</v>
      </c>
      <c r="I72" s="39"/>
      <c r="J72" s="40"/>
      <c r="K72" s="40"/>
      <c r="L72" s="40"/>
      <c r="M72" s="35" t="s">
        <v>216</v>
      </c>
      <c r="N72" s="28" t="s">
        <v>112</v>
      </c>
    </row>
    <row r="73" spans="1:14" s="69" customFormat="1" ht="12.75">
      <c r="A73" s="28"/>
      <c r="B73" s="29" t="s">
        <v>217</v>
      </c>
      <c r="C73" s="28" t="s">
        <v>218</v>
      </c>
      <c r="D73" s="39">
        <v>125</v>
      </c>
      <c r="E73" s="39">
        <v>2500</v>
      </c>
      <c r="F73" s="39"/>
      <c r="G73" s="39"/>
      <c r="H73" s="39"/>
      <c r="I73" s="39"/>
      <c r="J73" s="40"/>
      <c r="K73" s="40"/>
      <c r="L73" s="40"/>
      <c r="M73" s="72" t="s">
        <v>219</v>
      </c>
      <c r="N73" s="28" t="s">
        <v>220</v>
      </c>
    </row>
    <row r="74" spans="1:14" s="3" customFormat="1" ht="12.75">
      <c r="A74" s="28"/>
      <c r="B74" s="29" t="s">
        <v>221</v>
      </c>
      <c r="C74" s="28" t="s">
        <v>222</v>
      </c>
      <c r="D74" s="39">
        <v>2000</v>
      </c>
      <c r="E74" s="39"/>
      <c r="F74" s="39"/>
      <c r="G74" s="39">
        <v>849</v>
      </c>
      <c r="H74" s="39"/>
      <c r="I74" s="39"/>
      <c r="J74" s="40"/>
      <c r="K74" s="40"/>
      <c r="L74" s="40"/>
      <c r="M74" s="28" t="s">
        <v>223</v>
      </c>
      <c r="N74" s="28" t="s">
        <v>167</v>
      </c>
    </row>
    <row r="75" spans="1:14" s="3" customFormat="1" ht="12.75">
      <c r="A75" s="28"/>
      <c r="B75" s="29" t="s">
        <v>224</v>
      </c>
      <c r="C75" s="28" t="s">
        <v>225</v>
      </c>
      <c r="D75" s="39" t="s">
        <v>226</v>
      </c>
      <c r="E75" s="39"/>
      <c r="F75" s="39"/>
      <c r="G75" s="39" t="s">
        <v>227</v>
      </c>
      <c r="H75" s="39"/>
      <c r="I75" s="39"/>
      <c r="J75" s="40"/>
      <c r="K75" s="40"/>
      <c r="L75" s="40"/>
      <c r="M75" s="28" t="s">
        <v>228</v>
      </c>
      <c r="N75" s="28" t="s">
        <v>191</v>
      </c>
    </row>
    <row r="76" spans="1:14" s="10" customFormat="1" ht="12.75" hidden="1">
      <c r="A76" s="79"/>
      <c r="B76" s="80"/>
      <c r="C76" s="79" t="s">
        <v>229</v>
      </c>
      <c r="D76" s="89">
        <f aca="true" t="shared" si="2" ref="D76:I76">D67+D70+D71+D72+D73+D74</f>
        <v>2725</v>
      </c>
      <c r="E76" s="89">
        <f t="shared" si="2"/>
        <v>9000</v>
      </c>
      <c r="F76" s="89">
        <f t="shared" si="2"/>
        <v>30000</v>
      </c>
      <c r="G76" s="89">
        <f t="shared" si="2"/>
        <v>1122.8</v>
      </c>
      <c r="H76" s="89">
        <f t="shared" si="2"/>
        <v>7860</v>
      </c>
      <c r="I76" s="89">
        <f t="shared" si="2"/>
        <v>42000</v>
      </c>
      <c r="J76" s="90">
        <f>G76/D76*100</f>
        <v>41.20366972477064</v>
      </c>
      <c r="K76" s="90">
        <f>H76/E76*100</f>
        <v>87.33333333333333</v>
      </c>
      <c r="L76" s="90">
        <f>I76/F76*100</f>
        <v>140</v>
      </c>
      <c r="M76" s="79"/>
      <c r="N76" s="79"/>
    </row>
    <row r="77" spans="1:14" s="69" customFormat="1" ht="12.75">
      <c r="A77" s="30" t="s">
        <v>230</v>
      </c>
      <c r="B77" s="30"/>
      <c r="C77" s="30"/>
      <c r="D77" s="30"/>
      <c r="E77" s="30"/>
      <c r="F77" s="30"/>
      <c r="G77" s="30"/>
      <c r="H77" s="30"/>
      <c r="I77" s="30"/>
      <c r="J77" s="31"/>
      <c r="K77" s="31"/>
      <c r="L77" s="31"/>
      <c r="M77" s="85"/>
      <c r="N77" s="86"/>
    </row>
    <row r="78" spans="1:14" s="69" customFormat="1" ht="12.75">
      <c r="A78" s="28"/>
      <c r="B78" s="29" t="s">
        <v>231</v>
      </c>
      <c r="C78" s="28" t="s">
        <v>232</v>
      </c>
      <c r="D78" s="30">
        <v>1000</v>
      </c>
      <c r="E78" s="30"/>
      <c r="F78" s="30"/>
      <c r="G78" s="30">
        <v>1254</v>
      </c>
      <c r="H78" s="30"/>
      <c r="I78" s="30"/>
      <c r="J78" s="31"/>
      <c r="K78" s="31"/>
      <c r="L78" s="31"/>
      <c r="M78" s="35" t="s">
        <v>233</v>
      </c>
      <c r="N78" s="28" t="s">
        <v>37</v>
      </c>
    </row>
    <row r="79" spans="1:14" s="69" customFormat="1" ht="12.75">
      <c r="A79" s="28"/>
      <c r="B79" s="29" t="s">
        <v>234</v>
      </c>
      <c r="C79" s="28" t="s">
        <v>235</v>
      </c>
      <c r="D79" s="30"/>
      <c r="E79" s="30"/>
      <c r="F79" s="30">
        <v>1500</v>
      </c>
      <c r="G79" s="30"/>
      <c r="H79" s="30"/>
      <c r="I79" s="30">
        <v>1500</v>
      </c>
      <c r="J79" s="31"/>
      <c r="K79" s="31"/>
      <c r="L79" s="31"/>
      <c r="M79" s="32" t="s">
        <v>236</v>
      </c>
      <c r="N79" s="28" t="s">
        <v>94</v>
      </c>
    </row>
    <row r="80" spans="1:14" s="69" customFormat="1" ht="12.75">
      <c r="A80" s="28"/>
      <c r="B80" s="29" t="s">
        <v>237</v>
      </c>
      <c r="C80" s="28" t="s">
        <v>238</v>
      </c>
      <c r="D80" s="39" t="s">
        <v>239</v>
      </c>
      <c r="E80" s="39" t="s">
        <v>239</v>
      </c>
      <c r="F80" s="39" t="s">
        <v>239</v>
      </c>
      <c r="G80" s="39" t="s">
        <v>239</v>
      </c>
      <c r="H80" s="39" t="s">
        <v>239</v>
      </c>
      <c r="I80" s="39" t="s">
        <v>239</v>
      </c>
      <c r="J80" s="31"/>
      <c r="K80" s="31"/>
      <c r="L80" s="31"/>
      <c r="M80" s="35" t="s">
        <v>240</v>
      </c>
      <c r="N80" s="28" t="s">
        <v>94</v>
      </c>
    </row>
    <row r="81" spans="1:14" s="69" customFormat="1" ht="12.75">
      <c r="A81" s="28"/>
      <c r="B81" s="29" t="s">
        <v>241</v>
      </c>
      <c r="C81" s="28" t="s">
        <v>242</v>
      </c>
      <c r="D81" s="30" t="s">
        <v>24</v>
      </c>
      <c r="E81" s="30"/>
      <c r="F81" s="30"/>
      <c r="G81" s="30"/>
      <c r="H81" s="30"/>
      <c r="I81" s="30"/>
      <c r="J81" s="31"/>
      <c r="K81" s="31"/>
      <c r="L81" s="31"/>
      <c r="M81" s="32" t="s">
        <v>243</v>
      </c>
      <c r="N81" s="28" t="s">
        <v>220</v>
      </c>
    </row>
    <row r="82" spans="1:14" s="69" customFormat="1" ht="12.75">
      <c r="A82" s="28"/>
      <c r="B82" s="29" t="s">
        <v>244</v>
      </c>
      <c r="C82" s="28" t="s">
        <v>245</v>
      </c>
      <c r="D82" s="30" t="s">
        <v>24</v>
      </c>
      <c r="E82" s="30"/>
      <c r="F82" s="30"/>
      <c r="G82" s="30"/>
      <c r="H82" s="30"/>
      <c r="I82" s="30"/>
      <c r="J82" s="91"/>
      <c r="K82" s="91"/>
      <c r="L82" s="91"/>
      <c r="M82" s="35" t="s">
        <v>246</v>
      </c>
      <c r="N82" s="28" t="s">
        <v>247</v>
      </c>
    </row>
    <row r="83" spans="1:14" s="3" customFormat="1" ht="12.75">
      <c r="A83" s="28"/>
      <c r="B83" s="29" t="s">
        <v>248</v>
      </c>
      <c r="C83" s="28" t="s">
        <v>249</v>
      </c>
      <c r="D83" s="30" t="s">
        <v>24</v>
      </c>
      <c r="E83" s="30"/>
      <c r="F83" s="30"/>
      <c r="G83" s="30"/>
      <c r="H83" s="30"/>
      <c r="I83" s="30"/>
      <c r="J83" s="31"/>
      <c r="K83" s="31"/>
      <c r="L83" s="31"/>
      <c r="M83" s="35" t="s">
        <v>246</v>
      </c>
      <c r="N83" s="28" t="s">
        <v>247</v>
      </c>
    </row>
    <row r="84" spans="1:14" s="69" customFormat="1" ht="12.75">
      <c r="A84" s="28"/>
      <c r="B84" s="29" t="s">
        <v>250</v>
      </c>
      <c r="C84" s="28" t="s">
        <v>251</v>
      </c>
      <c r="D84" s="39" t="s">
        <v>239</v>
      </c>
      <c r="E84" s="39" t="s">
        <v>239</v>
      </c>
      <c r="F84" s="39" t="s">
        <v>239</v>
      </c>
      <c r="G84" s="39" t="s">
        <v>239</v>
      </c>
      <c r="H84" s="39" t="s">
        <v>239</v>
      </c>
      <c r="I84" s="39" t="s">
        <v>239</v>
      </c>
      <c r="J84" s="31"/>
      <c r="K84" s="31"/>
      <c r="L84" s="31"/>
      <c r="M84" s="35" t="s">
        <v>252</v>
      </c>
      <c r="N84" s="28" t="s">
        <v>112</v>
      </c>
    </row>
    <row r="85" spans="1:14" s="69" customFormat="1" ht="12.75">
      <c r="A85" s="28"/>
      <c r="B85" s="29" t="s">
        <v>253</v>
      </c>
      <c r="C85" s="28" t="s">
        <v>254</v>
      </c>
      <c r="D85" s="39" t="s">
        <v>239</v>
      </c>
      <c r="E85" s="39" t="s">
        <v>239</v>
      </c>
      <c r="F85" s="39" t="s">
        <v>239</v>
      </c>
      <c r="G85" s="39" t="s">
        <v>239</v>
      </c>
      <c r="H85" s="39" t="s">
        <v>239</v>
      </c>
      <c r="I85" s="39" t="s">
        <v>239</v>
      </c>
      <c r="J85" s="31"/>
      <c r="K85" s="31"/>
      <c r="L85" s="31"/>
      <c r="M85" s="35" t="s">
        <v>255</v>
      </c>
      <c r="N85" s="28" t="s">
        <v>112</v>
      </c>
    </row>
    <row r="86" spans="1:14" s="69" customFormat="1" ht="12.75">
      <c r="A86" s="28"/>
      <c r="B86" s="29" t="s">
        <v>256</v>
      </c>
      <c r="C86" s="28" t="s">
        <v>257</v>
      </c>
      <c r="D86" s="39" t="s">
        <v>239</v>
      </c>
      <c r="E86" s="39" t="s">
        <v>239</v>
      </c>
      <c r="F86" s="39" t="s">
        <v>239</v>
      </c>
      <c r="G86" s="39" t="s">
        <v>239</v>
      </c>
      <c r="H86" s="39" t="s">
        <v>239</v>
      </c>
      <c r="I86" s="39" t="s">
        <v>239</v>
      </c>
      <c r="J86" s="31"/>
      <c r="K86" s="31"/>
      <c r="L86" s="31"/>
      <c r="M86" s="35" t="s">
        <v>258</v>
      </c>
      <c r="N86" s="28" t="s">
        <v>259</v>
      </c>
    </row>
    <row r="87" spans="1:14" s="69" customFormat="1" ht="12.75" hidden="1">
      <c r="A87" s="79"/>
      <c r="B87" s="80"/>
      <c r="C87" s="92" t="s">
        <v>229</v>
      </c>
      <c r="D87" s="90">
        <f aca="true" t="shared" si="3" ref="D87:I87">D78+D79</f>
        <v>1000</v>
      </c>
      <c r="E87" s="90">
        <f t="shared" si="3"/>
        <v>0</v>
      </c>
      <c r="F87" s="90">
        <f t="shared" si="3"/>
        <v>1500</v>
      </c>
      <c r="G87" s="90">
        <f t="shared" si="3"/>
        <v>1254</v>
      </c>
      <c r="H87" s="90">
        <f t="shared" si="3"/>
        <v>0</v>
      </c>
      <c r="I87" s="90">
        <f t="shared" si="3"/>
        <v>1500</v>
      </c>
      <c r="J87" s="93" t="s">
        <v>260</v>
      </c>
      <c r="K87" s="93"/>
      <c r="L87" s="93">
        <f>I87/F87*100</f>
        <v>100</v>
      </c>
      <c r="M87" s="83"/>
      <c r="N87" s="79"/>
    </row>
    <row r="88" spans="1:14" s="69" customFormat="1" ht="12.75">
      <c r="A88" s="30" t="s">
        <v>261</v>
      </c>
      <c r="B88" s="30"/>
      <c r="C88" s="30"/>
      <c r="D88" s="30"/>
      <c r="E88" s="30"/>
      <c r="F88" s="30"/>
      <c r="G88" s="30"/>
      <c r="H88" s="30"/>
      <c r="I88" s="30"/>
      <c r="J88" s="91"/>
      <c r="K88" s="91"/>
      <c r="L88" s="91"/>
      <c r="M88" s="85"/>
      <c r="N88" s="86"/>
    </row>
    <row r="89" spans="1:14" s="3" customFormat="1" ht="12.75">
      <c r="A89" s="28"/>
      <c r="B89" s="29" t="s">
        <v>262</v>
      </c>
      <c r="C89" s="28" t="s">
        <v>263</v>
      </c>
      <c r="D89" s="39">
        <v>3000</v>
      </c>
      <c r="E89" s="39"/>
      <c r="F89" s="39"/>
      <c r="G89" s="39">
        <v>0</v>
      </c>
      <c r="H89" s="39"/>
      <c r="I89" s="39"/>
      <c r="J89" s="40"/>
      <c r="K89" s="40"/>
      <c r="L89" s="40"/>
      <c r="M89" s="72" t="s">
        <v>264</v>
      </c>
      <c r="N89" s="94" t="s">
        <v>265</v>
      </c>
    </row>
    <row r="90" spans="1:14" s="69" customFormat="1" ht="12.75">
      <c r="A90" s="28"/>
      <c r="B90" s="29" t="s">
        <v>266</v>
      </c>
      <c r="C90" s="28" t="s">
        <v>267</v>
      </c>
      <c r="D90" s="39"/>
      <c r="E90" s="39"/>
      <c r="F90" s="39">
        <v>2000</v>
      </c>
      <c r="G90" s="39"/>
      <c r="H90" s="39"/>
      <c r="I90" s="39"/>
      <c r="J90" s="40"/>
      <c r="K90" s="40"/>
      <c r="L90" s="40"/>
      <c r="M90" s="72" t="s">
        <v>268</v>
      </c>
      <c r="N90" s="94" t="s">
        <v>269</v>
      </c>
    </row>
    <row r="91" spans="1:14" s="69" customFormat="1" ht="12.75">
      <c r="A91" s="28"/>
      <c r="B91" s="29" t="s">
        <v>270</v>
      </c>
      <c r="C91" s="28" t="s">
        <v>271</v>
      </c>
      <c r="D91" s="39"/>
      <c r="E91" s="39"/>
      <c r="F91" s="39">
        <v>1000</v>
      </c>
      <c r="G91" s="39"/>
      <c r="H91" s="39"/>
      <c r="I91" s="39"/>
      <c r="J91" s="40"/>
      <c r="K91" s="40"/>
      <c r="L91" s="40"/>
      <c r="M91" s="72" t="s">
        <v>272</v>
      </c>
      <c r="N91" s="28" t="s">
        <v>273</v>
      </c>
    </row>
    <row r="92" spans="1:14" s="69" customFormat="1" ht="12.75">
      <c r="A92" s="28"/>
      <c r="B92" s="29" t="s">
        <v>274</v>
      </c>
      <c r="C92" s="28" t="s">
        <v>275</v>
      </c>
      <c r="D92" s="39" t="s">
        <v>239</v>
      </c>
      <c r="E92" s="39" t="s">
        <v>239</v>
      </c>
      <c r="F92" s="39" t="s">
        <v>239</v>
      </c>
      <c r="G92" s="39" t="s">
        <v>239</v>
      </c>
      <c r="H92" s="39" t="s">
        <v>239</v>
      </c>
      <c r="I92" s="39" t="s">
        <v>239</v>
      </c>
      <c r="J92" s="40"/>
      <c r="K92" s="40"/>
      <c r="L92" s="40"/>
      <c r="M92" s="72" t="s">
        <v>276</v>
      </c>
      <c r="N92" s="28" t="s">
        <v>94</v>
      </c>
    </row>
    <row r="93" spans="1:14" s="69" customFormat="1" ht="12.75">
      <c r="A93" s="28"/>
      <c r="B93" s="29" t="s">
        <v>277</v>
      </c>
      <c r="C93" s="28" t="s">
        <v>278</v>
      </c>
      <c r="D93" s="39" t="s">
        <v>239</v>
      </c>
      <c r="E93" s="39" t="s">
        <v>239</v>
      </c>
      <c r="F93" s="39" t="s">
        <v>239</v>
      </c>
      <c r="G93" s="39" t="s">
        <v>239</v>
      </c>
      <c r="H93" s="39" t="s">
        <v>239</v>
      </c>
      <c r="I93" s="39" t="s">
        <v>239</v>
      </c>
      <c r="J93" s="40"/>
      <c r="K93" s="40"/>
      <c r="L93" s="40"/>
      <c r="M93" s="35" t="s">
        <v>279</v>
      </c>
      <c r="N93" s="28" t="s">
        <v>273</v>
      </c>
    </row>
    <row r="94" spans="1:14" s="69" customFormat="1" ht="12.75">
      <c r="A94" s="28"/>
      <c r="B94" s="29" t="s">
        <v>280</v>
      </c>
      <c r="C94" s="28" t="s">
        <v>281</v>
      </c>
      <c r="D94" s="39"/>
      <c r="E94" s="39"/>
      <c r="F94" s="39">
        <v>2000</v>
      </c>
      <c r="G94" s="39"/>
      <c r="H94" s="39"/>
      <c r="I94" s="39"/>
      <c r="J94" s="40"/>
      <c r="K94" s="40"/>
      <c r="L94" s="40"/>
      <c r="M94" s="72" t="s">
        <v>282</v>
      </c>
      <c r="N94" s="28" t="s">
        <v>273</v>
      </c>
    </row>
    <row r="95" spans="1:14" s="69" customFormat="1" ht="12.75">
      <c r="A95" s="28"/>
      <c r="B95" s="29" t="s">
        <v>283</v>
      </c>
      <c r="C95" s="28" t="s">
        <v>284</v>
      </c>
      <c r="D95" s="39">
        <v>273</v>
      </c>
      <c r="E95" s="39">
        <v>700</v>
      </c>
      <c r="F95" s="39"/>
      <c r="G95" s="39"/>
      <c r="H95" s="39"/>
      <c r="I95" s="39"/>
      <c r="J95" s="40"/>
      <c r="K95" s="40"/>
      <c r="L95" s="40"/>
      <c r="M95" s="35" t="s">
        <v>285</v>
      </c>
      <c r="N95" s="28" t="s">
        <v>112</v>
      </c>
    </row>
    <row r="96" spans="1:14" s="69" customFormat="1" ht="12.75">
      <c r="A96" s="28"/>
      <c r="B96" s="29" t="s">
        <v>286</v>
      </c>
      <c r="C96" s="28" t="s">
        <v>287</v>
      </c>
      <c r="D96" s="39">
        <v>150</v>
      </c>
      <c r="E96" s="95"/>
      <c r="F96" s="95"/>
      <c r="G96" s="39"/>
      <c r="H96" s="39"/>
      <c r="I96" s="95"/>
      <c r="J96" s="96"/>
      <c r="K96" s="96"/>
      <c r="L96" s="96"/>
      <c r="M96" s="35" t="s">
        <v>288</v>
      </c>
      <c r="N96" s="28" t="s">
        <v>112</v>
      </c>
    </row>
    <row r="97" spans="1:14" s="69" customFormat="1" ht="12.75">
      <c r="A97" s="28"/>
      <c r="B97" s="29" t="s">
        <v>289</v>
      </c>
      <c r="C97" s="28" t="s">
        <v>290</v>
      </c>
      <c r="D97" s="39"/>
      <c r="E97" s="95"/>
      <c r="F97" s="39">
        <v>1500</v>
      </c>
      <c r="G97" s="39"/>
      <c r="H97" s="39"/>
      <c r="I97" s="39"/>
      <c r="J97" s="40"/>
      <c r="K97" s="40"/>
      <c r="L97" s="40"/>
      <c r="M97" s="72" t="s">
        <v>282</v>
      </c>
      <c r="N97" s="28" t="s">
        <v>273</v>
      </c>
    </row>
    <row r="98" spans="1:14" s="69" customFormat="1" ht="12.75">
      <c r="A98" s="28"/>
      <c r="B98" s="29" t="s">
        <v>291</v>
      </c>
      <c r="C98" s="28" t="s">
        <v>292</v>
      </c>
      <c r="D98" s="39" t="s">
        <v>239</v>
      </c>
      <c r="E98" s="39" t="s">
        <v>239</v>
      </c>
      <c r="F98" s="39" t="s">
        <v>239</v>
      </c>
      <c r="G98" s="39" t="s">
        <v>239</v>
      </c>
      <c r="H98" s="39" t="s">
        <v>239</v>
      </c>
      <c r="I98" s="39" t="s">
        <v>239</v>
      </c>
      <c r="J98" s="40"/>
      <c r="K98" s="40"/>
      <c r="L98" s="40"/>
      <c r="M98" s="35" t="s">
        <v>293</v>
      </c>
      <c r="N98" s="28" t="s">
        <v>112</v>
      </c>
    </row>
    <row r="99" spans="1:14" s="69" customFormat="1" ht="12.75">
      <c r="A99" s="28"/>
      <c r="B99" s="29" t="s">
        <v>294</v>
      </c>
      <c r="C99" s="28" t="s">
        <v>295</v>
      </c>
      <c r="D99" s="39" t="s">
        <v>239</v>
      </c>
      <c r="E99" s="39" t="s">
        <v>239</v>
      </c>
      <c r="F99" s="39" t="s">
        <v>239</v>
      </c>
      <c r="G99" s="39" t="s">
        <v>239</v>
      </c>
      <c r="H99" s="39" t="s">
        <v>239</v>
      </c>
      <c r="I99" s="39" t="s">
        <v>239</v>
      </c>
      <c r="J99" s="40"/>
      <c r="K99" s="40"/>
      <c r="L99" s="40"/>
      <c r="M99" s="97" t="s">
        <v>296</v>
      </c>
      <c r="N99" s="28" t="s">
        <v>112</v>
      </c>
    </row>
    <row r="100" spans="1:14" s="69" customFormat="1" ht="12.75">
      <c r="A100" s="28"/>
      <c r="B100" s="29" t="s">
        <v>297</v>
      </c>
      <c r="C100" s="28" t="s">
        <v>298</v>
      </c>
      <c r="D100" s="39">
        <v>100</v>
      </c>
      <c r="E100" s="39"/>
      <c r="F100" s="39">
        <v>1000</v>
      </c>
      <c r="G100" s="39"/>
      <c r="H100" s="39"/>
      <c r="I100" s="39"/>
      <c r="J100" s="40"/>
      <c r="K100" s="40"/>
      <c r="L100" s="40"/>
      <c r="M100" s="35" t="s">
        <v>299</v>
      </c>
      <c r="N100" s="94" t="s">
        <v>300</v>
      </c>
    </row>
    <row r="101" spans="1:14" s="69" customFormat="1" ht="12.75">
      <c r="A101" s="28"/>
      <c r="B101" s="29" t="s">
        <v>301</v>
      </c>
      <c r="C101" s="28" t="s">
        <v>302</v>
      </c>
      <c r="D101" s="39"/>
      <c r="E101" s="39">
        <v>90</v>
      </c>
      <c r="F101" s="39"/>
      <c r="G101" s="39"/>
      <c r="H101" s="39"/>
      <c r="I101" s="39"/>
      <c r="J101" s="40"/>
      <c r="K101" s="40"/>
      <c r="L101" s="40"/>
      <c r="M101" s="97" t="s">
        <v>303</v>
      </c>
      <c r="N101" s="28" t="s">
        <v>163</v>
      </c>
    </row>
    <row r="102" spans="1:14" s="69" customFormat="1" ht="12.75">
      <c r="A102" s="28"/>
      <c r="B102" s="29" t="s">
        <v>304</v>
      </c>
      <c r="C102" s="28" t="s">
        <v>305</v>
      </c>
      <c r="D102" s="30"/>
      <c r="E102" s="39">
        <v>900</v>
      </c>
      <c r="F102" s="39"/>
      <c r="G102" s="39"/>
      <c r="H102" s="39"/>
      <c r="I102" s="39"/>
      <c r="J102" s="40"/>
      <c r="K102" s="40"/>
      <c r="L102" s="40"/>
      <c r="M102" s="97" t="s">
        <v>306</v>
      </c>
      <c r="N102" s="28" t="s">
        <v>163</v>
      </c>
    </row>
    <row r="103" spans="1:14" s="69" customFormat="1" ht="12.75">
      <c r="A103" s="28"/>
      <c r="B103" s="29" t="s">
        <v>307</v>
      </c>
      <c r="C103" s="28" t="s">
        <v>308</v>
      </c>
      <c r="D103" s="30"/>
      <c r="E103" s="39"/>
      <c r="F103" s="39">
        <v>1500</v>
      </c>
      <c r="G103" s="39"/>
      <c r="H103" s="39"/>
      <c r="I103" s="39"/>
      <c r="J103" s="40"/>
      <c r="K103" s="40"/>
      <c r="L103" s="40"/>
      <c r="M103" s="97" t="s">
        <v>243</v>
      </c>
      <c r="N103" s="28" t="s">
        <v>273</v>
      </c>
    </row>
    <row r="104" spans="1:14" s="69" customFormat="1" ht="12.75">
      <c r="A104" s="28"/>
      <c r="B104" s="29" t="s">
        <v>309</v>
      </c>
      <c r="C104" s="28" t="s">
        <v>310</v>
      </c>
      <c r="D104" s="30"/>
      <c r="E104" s="39"/>
      <c r="F104" s="39">
        <v>500</v>
      </c>
      <c r="G104" s="39"/>
      <c r="H104" s="39"/>
      <c r="I104" s="39"/>
      <c r="J104" s="40"/>
      <c r="K104" s="40"/>
      <c r="L104" s="40"/>
      <c r="M104" s="97" t="s">
        <v>243</v>
      </c>
      <c r="N104" s="28" t="s">
        <v>273</v>
      </c>
    </row>
    <row r="105" spans="1:14" s="69" customFormat="1" ht="12.75">
      <c r="A105" s="28"/>
      <c r="B105" s="29" t="s">
        <v>311</v>
      </c>
      <c r="C105" s="28" t="s">
        <v>312</v>
      </c>
      <c r="D105" s="30"/>
      <c r="E105" s="30"/>
      <c r="F105" s="30">
        <v>500</v>
      </c>
      <c r="G105" s="30"/>
      <c r="H105" s="30"/>
      <c r="I105" s="30"/>
      <c r="J105" s="31"/>
      <c r="K105" s="31"/>
      <c r="L105" s="31"/>
      <c r="M105" s="97" t="s">
        <v>243</v>
      </c>
      <c r="N105" s="28" t="s">
        <v>273</v>
      </c>
    </row>
    <row r="106" spans="1:14" s="69" customFormat="1" ht="12.75">
      <c r="A106" s="28"/>
      <c r="B106" s="29" t="s">
        <v>313</v>
      </c>
      <c r="C106" s="28" t="s">
        <v>314</v>
      </c>
      <c r="D106" s="30">
        <v>300</v>
      </c>
      <c r="E106" s="30">
        <v>3000</v>
      </c>
      <c r="F106" s="30">
        <v>500</v>
      </c>
      <c r="G106" s="30"/>
      <c r="H106" s="30"/>
      <c r="I106" s="30"/>
      <c r="J106" s="31"/>
      <c r="K106" s="31"/>
      <c r="L106" s="31"/>
      <c r="M106" s="35" t="s">
        <v>282</v>
      </c>
      <c r="N106" s="94" t="s">
        <v>315</v>
      </c>
    </row>
    <row r="107" spans="1:14" s="69" customFormat="1" ht="12.75">
      <c r="A107" s="28"/>
      <c r="B107" s="29" t="s">
        <v>316</v>
      </c>
      <c r="C107" s="28" t="s">
        <v>317</v>
      </c>
      <c r="D107" s="39" t="s">
        <v>239</v>
      </c>
      <c r="E107" s="39" t="s">
        <v>239</v>
      </c>
      <c r="F107" s="39" t="s">
        <v>239</v>
      </c>
      <c r="G107" s="39" t="s">
        <v>239</v>
      </c>
      <c r="H107" s="39" t="s">
        <v>239</v>
      </c>
      <c r="I107" s="39" t="s">
        <v>239</v>
      </c>
      <c r="J107" s="31"/>
      <c r="K107" s="31"/>
      <c r="L107" s="31"/>
      <c r="M107" s="97" t="s">
        <v>318</v>
      </c>
      <c r="N107" s="28" t="s">
        <v>220</v>
      </c>
    </row>
    <row r="108" spans="1:14" s="69" customFormat="1" ht="12.75">
      <c r="A108" s="28"/>
      <c r="B108" s="29" t="s">
        <v>319</v>
      </c>
      <c r="C108" s="28" t="s">
        <v>320</v>
      </c>
      <c r="D108" s="30">
        <v>200</v>
      </c>
      <c r="E108" s="30">
        <v>2000</v>
      </c>
      <c r="F108" s="30"/>
      <c r="G108" s="30"/>
      <c r="H108" s="30"/>
      <c r="I108" s="30"/>
      <c r="J108" s="31"/>
      <c r="K108" s="31"/>
      <c r="L108" s="31"/>
      <c r="M108" s="32" t="s">
        <v>321</v>
      </c>
      <c r="N108" s="28" t="s">
        <v>220</v>
      </c>
    </row>
    <row r="109" spans="1:14" s="69" customFormat="1" ht="12.75">
      <c r="A109" s="28"/>
      <c r="B109" s="29" t="s">
        <v>322</v>
      </c>
      <c r="C109" s="28" t="s">
        <v>323</v>
      </c>
      <c r="D109" s="39" t="s">
        <v>239</v>
      </c>
      <c r="E109" s="39" t="s">
        <v>239</v>
      </c>
      <c r="F109" s="39" t="s">
        <v>239</v>
      </c>
      <c r="G109" s="39" t="s">
        <v>239</v>
      </c>
      <c r="H109" s="39" t="s">
        <v>239</v>
      </c>
      <c r="I109" s="39" t="s">
        <v>239</v>
      </c>
      <c r="J109" s="31"/>
      <c r="K109" s="31"/>
      <c r="L109" s="31"/>
      <c r="M109" s="97" t="s">
        <v>324</v>
      </c>
      <c r="N109" s="28" t="s">
        <v>247</v>
      </c>
    </row>
    <row r="110" spans="1:14" s="69" customFormat="1" ht="12.75">
      <c r="A110" s="28"/>
      <c r="B110" s="29" t="s">
        <v>325</v>
      </c>
      <c r="C110" s="28" t="s">
        <v>326</v>
      </c>
      <c r="D110" s="39"/>
      <c r="E110" s="39"/>
      <c r="F110" s="39">
        <v>500</v>
      </c>
      <c r="G110" s="39"/>
      <c r="H110" s="39"/>
      <c r="I110" s="39"/>
      <c r="J110" s="40"/>
      <c r="K110" s="40"/>
      <c r="L110" s="40"/>
      <c r="M110" s="35" t="s">
        <v>282</v>
      </c>
      <c r="N110" s="28" t="s">
        <v>273</v>
      </c>
    </row>
    <row r="111" spans="1:14" s="69" customFormat="1" ht="12.75">
      <c r="A111" s="28"/>
      <c r="B111" s="29" t="s">
        <v>327</v>
      </c>
      <c r="C111" s="28" t="s">
        <v>328</v>
      </c>
      <c r="D111" s="39"/>
      <c r="E111" s="39">
        <v>500</v>
      </c>
      <c r="F111" s="39">
        <v>1000</v>
      </c>
      <c r="G111" s="39"/>
      <c r="H111" s="39"/>
      <c r="I111" s="39"/>
      <c r="J111" s="40"/>
      <c r="K111" s="40"/>
      <c r="L111" s="40"/>
      <c r="M111" s="35" t="s">
        <v>329</v>
      </c>
      <c r="N111" s="94" t="s">
        <v>330</v>
      </c>
    </row>
    <row r="112" spans="1:14" s="69" customFormat="1" ht="12.75">
      <c r="A112" s="28"/>
      <c r="B112" s="29" t="s">
        <v>331</v>
      </c>
      <c r="C112" s="28" t="s">
        <v>332</v>
      </c>
      <c r="D112" s="39"/>
      <c r="E112" s="39">
        <v>1000</v>
      </c>
      <c r="F112" s="39">
        <v>500</v>
      </c>
      <c r="G112" s="39"/>
      <c r="H112" s="39"/>
      <c r="I112" s="39"/>
      <c r="J112" s="40"/>
      <c r="K112" s="40"/>
      <c r="L112" s="40"/>
      <c r="M112" s="35" t="s">
        <v>333</v>
      </c>
      <c r="N112" s="94" t="s">
        <v>330</v>
      </c>
    </row>
    <row r="113" spans="1:14" s="69" customFormat="1" ht="12.75">
      <c r="A113" s="28"/>
      <c r="B113" s="29" t="s">
        <v>334</v>
      </c>
      <c r="C113" s="28" t="s">
        <v>335</v>
      </c>
      <c r="D113" s="39" t="s">
        <v>239</v>
      </c>
      <c r="E113" s="39" t="s">
        <v>239</v>
      </c>
      <c r="F113" s="39" t="s">
        <v>239</v>
      </c>
      <c r="G113" s="39" t="s">
        <v>239</v>
      </c>
      <c r="H113" s="39" t="s">
        <v>239</v>
      </c>
      <c r="I113" s="39" t="s">
        <v>239</v>
      </c>
      <c r="J113" s="40"/>
      <c r="K113" s="40"/>
      <c r="L113" s="40"/>
      <c r="M113" s="35" t="s">
        <v>336</v>
      </c>
      <c r="N113" s="28" t="s">
        <v>273</v>
      </c>
    </row>
    <row r="114" spans="1:14" s="69" customFormat="1" ht="12.75">
      <c r="A114" s="28"/>
      <c r="B114" s="29" t="s">
        <v>337</v>
      </c>
      <c r="C114" s="28" t="s">
        <v>338</v>
      </c>
      <c r="D114" s="39"/>
      <c r="E114" s="39">
        <v>1000</v>
      </c>
      <c r="F114" s="39"/>
      <c r="G114" s="39"/>
      <c r="H114" s="39"/>
      <c r="I114" s="39"/>
      <c r="J114" s="40"/>
      <c r="K114" s="40"/>
      <c r="L114" s="40"/>
      <c r="M114" s="35" t="s">
        <v>339</v>
      </c>
      <c r="N114" s="28" t="s">
        <v>259</v>
      </c>
    </row>
    <row r="115" spans="1:14" s="69" customFormat="1" ht="12.75">
      <c r="A115" s="28" t="s">
        <v>340</v>
      </c>
      <c r="B115" s="29" t="s">
        <v>341</v>
      </c>
      <c r="C115" s="28" t="s">
        <v>342</v>
      </c>
      <c r="D115" s="95"/>
      <c r="E115" s="95"/>
      <c r="F115" s="95"/>
      <c r="G115" s="95"/>
      <c r="H115" s="95"/>
      <c r="I115" s="95"/>
      <c r="J115" s="96"/>
      <c r="K115" s="96"/>
      <c r="L115" s="96"/>
      <c r="M115" s="35" t="s">
        <v>343</v>
      </c>
      <c r="N115" s="28" t="s">
        <v>37</v>
      </c>
    </row>
    <row r="116" spans="1:14" s="69" customFormat="1" ht="12.75">
      <c r="A116" s="28"/>
      <c r="B116" s="29" t="s">
        <v>344</v>
      </c>
      <c r="C116" s="28" t="s">
        <v>345</v>
      </c>
      <c r="D116" s="39"/>
      <c r="E116" s="39"/>
      <c r="F116" s="39">
        <v>2500</v>
      </c>
      <c r="G116" s="39"/>
      <c r="H116" s="39"/>
      <c r="I116" s="39"/>
      <c r="J116" s="40"/>
      <c r="K116" s="40"/>
      <c r="L116" s="40"/>
      <c r="M116" s="35" t="s">
        <v>282</v>
      </c>
      <c r="N116" s="94" t="s">
        <v>346</v>
      </c>
    </row>
    <row r="117" spans="1:14" s="69" customFormat="1" ht="12.75">
      <c r="A117" s="28"/>
      <c r="B117" s="29" t="s">
        <v>347</v>
      </c>
      <c r="C117" s="28" t="s">
        <v>348</v>
      </c>
      <c r="D117" s="39"/>
      <c r="E117" s="39"/>
      <c r="F117" s="39">
        <v>1000</v>
      </c>
      <c r="G117" s="45">
        <v>114.4</v>
      </c>
      <c r="H117" s="39"/>
      <c r="I117" s="39"/>
      <c r="J117" s="40"/>
      <c r="K117" s="40"/>
      <c r="L117" s="40"/>
      <c r="M117" s="35" t="s">
        <v>282</v>
      </c>
      <c r="N117" s="94" t="s">
        <v>346</v>
      </c>
    </row>
    <row r="118" spans="1:14" s="69" customFormat="1" ht="12.75">
      <c r="A118" s="28"/>
      <c r="B118" s="29" t="s">
        <v>349</v>
      </c>
      <c r="C118" s="28" t="s">
        <v>350</v>
      </c>
      <c r="D118" s="39"/>
      <c r="E118" s="39"/>
      <c r="F118" s="39"/>
      <c r="G118" s="39"/>
      <c r="H118" s="39">
        <v>1200</v>
      </c>
      <c r="I118" s="39"/>
      <c r="J118" s="40"/>
      <c r="K118" s="40"/>
      <c r="L118" s="40"/>
      <c r="M118" s="97" t="s">
        <v>351</v>
      </c>
      <c r="N118" s="28" t="s">
        <v>98</v>
      </c>
    </row>
    <row r="119" spans="1:14" s="69" customFormat="1" ht="12.75">
      <c r="A119" s="28"/>
      <c r="B119" s="29" t="s">
        <v>352</v>
      </c>
      <c r="C119" s="28" t="s">
        <v>353</v>
      </c>
      <c r="D119" s="39"/>
      <c r="E119" s="39"/>
      <c r="F119" s="39">
        <v>500</v>
      </c>
      <c r="G119" s="39"/>
      <c r="H119" s="39"/>
      <c r="I119" s="39"/>
      <c r="J119" s="40"/>
      <c r="K119" s="40"/>
      <c r="L119" s="40"/>
      <c r="M119" s="35" t="s">
        <v>282</v>
      </c>
      <c r="N119" s="28" t="s">
        <v>273</v>
      </c>
    </row>
    <row r="120" spans="1:14" s="69" customFormat="1" ht="12.75">
      <c r="A120" s="28"/>
      <c r="B120" s="29" t="s">
        <v>354</v>
      </c>
      <c r="C120" s="28" t="s">
        <v>355</v>
      </c>
      <c r="D120" s="39"/>
      <c r="E120" s="39"/>
      <c r="F120" s="39">
        <v>1000</v>
      </c>
      <c r="G120" s="39"/>
      <c r="H120" s="39"/>
      <c r="I120" s="39"/>
      <c r="J120" s="40"/>
      <c r="K120" s="40"/>
      <c r="L120" s="40"/>
      <c r="M120" s="35" t="s">
        <v>282</v>
      </c>
      <c r="N120" s="28" t="s">
        <v>273</v>
      </c>
    </row>
    <row r="121" spans="1:14" s="69" customFormat="1" ht="12.75" hidden="1">
      <c r="A121" s="98"/>
      <c r="B121" s="99"/>
      <c r="C121" s="98" t="s">
        <v>229</v>
      </c>
      <c r="D121" s="100">
        <f aca="true" t="shared" si="4" ref="D121:I121">D89+D90+D91+D94+D95+D96+D97+D100+D101+D102+D103+D104+D105+D106+D108+D110+D111+D112+D114+D115+D116+D117+D118+D119+D120</f>
        <v>4023</v>
      </c>
      <c r="E121" s="100">
        <f t="shared" si="4"/>
        <v>9190</v>
      </c>
      <c r="F121" s="100">
        <f t="shared" si="4"/>
        <v>17500</v>
      </c>
      <c r="G121" s="100">
        <f t="shared" si="4"/>
        <v>114.4</v>
      </c>
      <c r="H121" s="100">
        <f t="shared" si="4"/>
        <v>1200</v>
      </c>
      <c r="I121" s="100">
        <f t="shared" si="4"/>
        <v>0</v>
      </c>
      <c r="J121" s="100">
        <f>G121/D121*100</f>
        <v>2.8436490181456624</v>
      </c>
      <c r="K121" s="100">
        <f>H121/E121*100</f>
        <v>13.057671381936888</v>
      </c>
      <c r="L121" s="100">
        <f>I121/F121*100</f>
        <v>0</v>
      </c>
      <c r="M121" s="101"/>
      <c r="N121" s="98"/>
    </row>
    <row r="122" spans="1:14" s="69" customFormat="1" ht="12.75">
      <c r="A122" s="30" t="s">
        <v>356</v>
      </c>
      <c r="B122" s="30"/>
      <c r="C122" s="30"/>
      <c r="D122" s="30"/>
      <c r="E122" s="30"/>
      <c r="F122" s="30"/>
      <c r="G122" s="30"/>
      <c r="H122" s="30"/>
      <c r="I122" s="30"/>
      <c r="J122" s="31"/>
      <c r="K122" s="31"/>
      <c r="L122" s="31"/>
      <c r="M122" s="85"/>
      <c r="N122" s="86"/>
    </row>
    <row r="123" spans="1:14" s="69" customFormat="1" ht="56.25" customHeight="1">
      <c r="A123" s="28"/>
      <c r="B123" s="29" t="s">
        <v>357</v>
      </c>
      <c r="C123" s="28" t="s">
        <v>358</v>
      </c>
      <c r="D123" s="30"/>
      <c r="E123" s="30"/>
      <c r="F123" s="30"/>
      <c r="G123" s="30"/>
      <c r="H123" s="30"/>
      <c r="I123" s="30"/>
      <c r="J123" s="31"/>
      <c r="K123" s="31"/>
      <c r="L123" s="31"/>
      <c r="M123" s="72" t="s">
        <v>359</v>
      </c>
      <c r="N123" s="28" t="s">
        <v>247</v>
      </c>
    </row>
    <row r="124" spans="1:14" s="69" customFormat="1" ht="12.75">
      <c r="A124" s="28"/>
      <c r="B124" s="29" t="s">
        <v>360</v>
      </c>
      <c r="C124" s="28" t="s">
        <v>361</v>
      </c>
      <c r="D124" s="95"/>
      <c r="E124" s="95"/>
      <c r="F124" s="95"/>
      <c r="G124" s="95"/>
      <c r="H124" s="95"/>
      <c r="I124" s="95"/>
      <c r="J124" s="96"/>
      <c r="K124" s="96"/>
      <c r="L124" s="96"/>
      <c r="M124" s="102"/>
      <c r="N124" s="28" t="s">
        <v>90</v>
      </c>
    </row>
    <row r="125" spans="1:14" s="69" customFormat="1" ht="12.75">
      <c r="A125" s="28"/>
      <c r="B125" s="29" t="s">
        <v>362</v>
      </c>
      <c r="C125" s="28" t="s">
        <v>92</v>
      </c>
      <c r="D125" s="39">
        <v>198</v>
      </c>
      <c r="E125" s="39">
        <v>460</v>
      </c>
      <c r="F125" s="45">
        <v>1077.6</v>
      </c>
      <c r="G125" s="39">
        <v>198</v>
      </c>
      <c r="H125" s="39">
        <v>460</v>
      </c>
      <c r="I125" s="39">
        <v>904</v>
      </c>
      <c r="J125" s="40"/>
      <c r="K125" s="40"/>
      <c r="L125" s="40"/>
      <c r="M125" s="70" t="s">
        <v>93</v>
      </c>
      <c r="N125" s="28" t="s">
        <v>94</v>
      </c>
    </row>
    <row r="126" spans="1:14" s="69" customFormat="1" ht="12.75">
      <c r="A126" s="28"/>
      <c r="B126" s="29" t="s">
        <v>363</v>
      </c>
      <c r="C126" s="28" t="s">
        <v>364</v>
      </c>
      <c r="D126" s="39" t="s">
        <v>239</v>
      </c>
      <c r="E126" s="39" t="s">
        <v>239</v>
      </c>
      <c r="F126" s="45" t="s">
        <v>239</v>
      </c>
      <c r="G126" s="45" t="s">
        <v>239</v>
      </c>
      <c r="H126" s="45" t="s">
        <v>239</v>
      </c>
      <c r="I126" s="45" t="s">
        <v>239</v>
      </c>
      <c r="J126" s="40"/>
      <c r="K126" s="40"/>
      <c r="L126" s="40"/>
      <c r="M126" s="70" t="s">
        <v>365</v>
      </c>
      <c r="N126" s="28" t="s">
        <v>220</v>
      </c>
    </row>
    <row r="127" spans="1:14" s="69" customFormat="1" ht="12.75">
      <c r="A127" s="28"/>
      <c r="B127" s="29" t="s">
        <v>366</v>
      </c>
      <c r="C127" s="28" t="s">
        <v>96</v>
      </c>
      <c r="D127" s="39">
        <v>225</v>
      </c>
      <c r="E127" s="39">
        <v>519</v>
      </c>
      <c r="F127" s="39">
        <v>1213</v>
      </c>
      <c r="G127" s="39">
        <v>225</v>
      </c>
      <c r="H127" s="39">
        <v>519</v>
      </c>
      <c r="I127" s="39">
        <v>1213</v>
      </c>
      <c r="J127" s="40"/>
      <c r="K127" s="40"/>
      <c r="L127" s="40"/>
      <c r="M127" s="97" t="s">
        <v>367</v>
      </c>
      <c r="N127" s="28" t="s">
        <v>98</v>
      </c>
    </row>
    <row r="128" spans="1:14" s="69" customFormat="1" ht="12.75">
      <c r="A128" s="28"/>
      <c r="B128" s="29" t="s">
        <v>368</v>
      </c>
      <c r="C128" s="28" t="s">
        <v>369</v>
      </c>
      <c r="D128" s="39">
        <v>102</v>
      </c>
      <c r="E128" s="39">
        <v>235</v>
      </c>
      <c r="F128" s="45">
        <v>570.8</v>
      </c>
      <c r="G128" s="39">
        <v>102</v>
      </c>
      <c r="H128" s="39">
        <v>235</v>
      </c>
      <c r="I128" s="45">
        <v>570.8</v>
      </c>
      <c r="J128" s="71"/>
      <c r="K128" s="71"/>
      <c r="L128" s="71"/>
      <c r="M128" s="35" t="s">
        <v>370</v>
      </c>
      <c r="N128" s="28" t="s">
        <v>163</v>
      </c>
    </row>
    <row r="129" spans="1:14" s="69" customFormat="1" ht="104.25" customHeight="1">
      <c r="A129" s="28"/>
      <c r="B129" s="29" t="s">
        <v>371</v>
      </c>
      <c r="C129" s="28" t="s">
        <v>372</v>
      </c>
      <c r="D129" s="103">
        <v>255.13</v>
      </c>
      <c r="E129" s="39">
        <v>513</v>
      </c>
      <c r="F129" s="45">
        <v>1008</v>
      </c>
      <c r="G129" s="103">
        <v>255.13</v>
      </c>
      <c r="H129" s="39">
        <v>513</v>
      </c>
      <c r="I129" s="45">
        <v>1008</v>
      </c>
      <c r="J129" s="40"/>
      <c r="K129" s="40"/>
      <c r="L129" s="40"/>
      <c r="M129" s="35" t="s">
        <v>373</v>
      </c>
      <c r="N129" s="28" t="s">
        <v>112</v>
      </c>
    </row>
    <row r="130" spans="1:14" s="69" customFormat="1" ht="12.75">
      <c r="A130" s="28"/>
      <c r="B130" s="29" t="s">
        <v>374</v>
      </c>
      <c r="C130" s="28" t="s">
        <v>375</v>
      </c>
      <c r="D130" s="39" t="s">
        <v>24</v>
      </c>
      <c r="E130" s="39"/>
      <c r="F130" s="39"/>
      <c r="G130" s="39"/>
      <c r="H130" s="39"/>
      <c r="I130" s="39"/>
      <c r="J130" s="40"/>
      <c r="K130" s="40"/>
      <c r="L130" s="40"/>
      <c r="M130" s="50" t="s">
        <v>376</v>
      </c>
      <c r="N130" s="28" t="s">
        <v>90</v>
      </c>
    </row>
    <row r="131" spans="1:14" s="69" customFormat="1" ht="12.75">
      <c r="A131" s="28"/>
      <c r="B131" s="29" t="s">
        <v>377</v>
      </c>
      <c r="C131" s="28" t="s">
        <v>378</v>
      </c>
      <c r="D131" s="39">
        <v>1700</v>
      </c>
      <c r="E131" s="39"/>
      <c r="F131" s="39"/>
      <c r="G131" s="45">
        <v>428.8</v>
      </c>
      <c r="H131" s="45">
        <v>2236.2</v>
      </c>
      <c r="I131" s="39"/>
      <c r="J131" s="40"/>
      <c r="K131" s="40"/>
      <c r="L131" s="40"/>
      <c r="M131" s="35" t="s">
        <v>379</v>
      </c>
      <c r="N131" s="28" t="s">
        <v>37</v>
      </c>
    </row>
    <row r="132" spans="1:14" s="69" customFormat="1" ht="12.75">
      <c r="A132" s="28"/>
      <c r="B132" s="29" t="s">
        <v>380</v>
      </c>
      <c r="C132" s="28" t="s">
        <v>381</v>
      </c>
      <c r="D132" s="39" t="s">
        <v>239</v>
      </c>
      <c r="E132" s="39" t="s">
        <v>239</v>
      </c>
      <c r="F132" s="39" t="s">
        <v>239</v>
      </c>
      <c r="G132" s="39" t="s">
        <v>239</v>
      </c>
      <c r="H132" s="39" t="s">
        <v>239</v>
      </c>
      <c r="I132" s="39" t="s">
        <v>239</v>
      </c>
      <c r="J132" s="40"/>
      <c r="K132" s="40"/>
      <c r="L132" s="40"/>
      <c r="M132" s="72" t="s">
        <v>382</v>
      </c>
      <c r="N132" s="28" t="s">
        <v>94</v>
      </c>
    </row>
    <row r="133" spans="1:14" s="69" customFormat="1" ht="12.75">
      <c r="A133" s="28"/>
      <c r="B133" s="29" t="s">
        <v>383</v>
      </c>
      <c r="C133" s="28" t="s">
        <v>384</v>
      </c>
      <c r="D133" s="39" t="s">
        <v>239</v>
      </c>
      <c r="E133" s="39" t="s">
        <v>239</v>
      </c>
      <c r="F133" s="39" t="s">
        <v>239</v>
      </c>
      <c r="G133" s="39" t="s">
        <v>239</v>
      </c>
      <c r="H133" s="39" t="s">
        <v>239</v>
      </c>
      <c r="I133" s="39" t="s">
        <v>239</v>
      </c>
      <c r="J133" s="40"/>
      <c r="K133" s="40"/>
      <c r="L133" s="40"/>
      <c r="M133" s="72" t="s">
        <v>382</v>
      </c>
      <c r="N133" s="28" t="s">
        <v>37</v>
      </c>
    </row>
    <row r="134" spans="1:14" s="69" customFormat="1" ht="12.75">
      <c r="A134" s="28"/>
      <c r="B134" s="29" t="s">
        <v>385</v>
      </c>
      <c r="C134" s="28" t="s">
        <v>386</v>
      </c>
      <c r="D134" s="39" t="s">
        <v>24</v>
      </c>
      <c r="E134" s="39"/>
      <c r="F134" s="39"/>
      <c r="G134" s="39"/>
      <c r="H134" s="39"/>
      <c r="I134" s="39"/>
      <c r="J134" s="40"/>
      <c r="K134" s="40"/>
      <c r="L134" s="40"/>
      <c r="M134" s="35" t="s">
        <v>387</v>
      </c>
      <c r="N134" s="28" t="s">
        <v>220</v>
      </c>
    </row>
    <row r="135" spans="1:14" s="69" customFormat="1" ht="12.75">
      <c r="A135" s="28"/>
      <c r="B135" s="29" t="s">
        <v>388</v>
      </c>
      <c r="C135" s="28" t="s">
        <v>389</v>
      </c>
      <c r="D135" s="39" t="s">
        <v>239</v>
      </c>
      <c r="E135" s="39" t="s">
        <v>239</v>
      </c>
      <c r="F135" s="39" t="s">
        <v>239</v>
      </c>
      <c r="G135" s="39" t="s">
        <v>239</v>
      </c>
      <c r="H135" s="39" t="s">
        <v>239</v>
      </c>
      <c r="I135" s="39" t="s">
        <v>239</v>
      </c>
      <c r="J135" s="40"/>
      <c r="K135" s="40"/>
      <c r="L135" s="40"/>
      <c r="M135" s="35" t="s">
        <v>390</v>
      </c>
      <c r="N135" s="28" t="s">
        <v>112</v>
      </c>
    </row>
    <row r="136" spans="1:14" s="69" customFormat="1" ht="12.75" hidden="1">
      <c r="A136" s="104"/>
      <c r="B136" s="105"/>
      <c r="C136" s="104"/>
      <c r="D136" s="106">
        <f aca="true" t="shared" si="5" ref="D136:I136">D123+D125+D127+D128+D129+D131</f>
        <v>2480.13</v>
      </c>
      <c r="E136" s="106">
        <f t="shared" si="5"/>
        <v>1727</v>
      </c>
      <c r="F136" s="106">
        <f t="shared" si="5"/>
        <v>3869.3999999999996</v>
      </c>
      <c r="G136" s="106">
        <f t="shared" si="5"/>
        <v>1208.93</v>
      </c>
      <c r="H136" s="106">
        <f t="shared" si="5"/>
        <v>3963.2</v>
      </c>
      <c r="I136" s="106">
        <f t="shared" si="5"/>
        <v>3695.8</v>
      </c>
      <c r="J136" s="107">
        <f>G136/D136*100</f>
        <v>48.744622257704236</v>
      </c>
      <c r="K136" s="107">
        <f>H136/E136*100</f>
        <v>229.4846554719166</v>
      </c>
      <c r="L136" s="107">
        <f>I136/F136*100</f>
        <v>95.51351630743787</v>
      </c>
      <c r="M136" s="108"/>
      <c r="N136" s="104"/>
    </row>
    <row r="137" spans="1:14" s="69" customFormat="1" ht="12.75">
      <c r="A137" s="30" t="s">
        <v>391</v>
      </c>
      <c r="B137" s="30"/>
      <c r="C137" s="30"/>
      <c r="D137" s="30"/>
      <c r="E137" s="30"/>
      <c r="F137" s="30"/>
      <c r="G137" s="30"/>
      <c r="H137" s="30"/>
      <c r="I137" s="30"/>
      <c r="J137" s="91"/>
      <c r="K137" s="91"/>
      <c r="L137" s="91"/>
      <c r="M137" s="85"/>
      <c r="N137" s="86"/>
    </row>
    <row r="138" spans="1:14" s="69" customFormat="1" ht="12.75">
      <c r="A138" s="28" t="s">
        <v>392</v>
      </c>
      <c r="B138" s="29" t="s">
        <v>393</v>
      </c>
      <c r="C138" s="28" t="s">
        <v>394</v>
      </c>
      <c r="D138" s="39"/>
      <c r="E138" s="39"/>
      <c r="F138" s="39"/>
      <c r="G138" s="39"/>
      <c r="H138" s="39"/>
      <c r="I138" s="39"/>
      <c r="J138" s="40"/>
      <c r="K138" s="40"/>
      <c r="L138" s="40"/>
      <c r="M138" s="70"/>
      <c r="N138" s="28" t="s">
        <v>395</v>
      </c>
    </row>
    <row r="139" spans="1:14" s="69" customFormat="1" ht="12.75">
      <c r="A139" s="28"/>
      <c r="B139" s="29" t="s">
        <v>396</v>
      </c>
      <c r="C139" s="34" t="s">
        <v>397</v>
      </c>
      <c r="D139" s="58"/>
      <c r="E139" s="45">
        <v>92873.13</v>
      </c>
      <c r="F139" s="58"/>
      <c r="G139" s="39"/>
      <c r="H139" s="45">
        <v>94864.52265</v>
      </c>
      <c r="I139" s="39"/>
      <c r="J139" s="40"/>
      <c r="K139" s="40"/>
      <c r="L139" s="40"/>
      <c r="M139" s="70" t="s">
        <v>398</v>
      </c>
      <c r="N139" s="28"/>
    </row>
    <row r="140" spans="1:14" s="69" customFormat="1" ht="12.75">
      <c r="A140" s="28"/>
      <c r="B140" s="29" t="s">
        <v>399</v>
      </c>
      <c r="C140" s="34" t="s">
        <v>400</v>
      </c>
      <c r="D140" s="58"/>
      <c r="E140" s="45">
        <v>137488.83</v>
      </c>
      <c r="F140" s="58"/>
      <c r="G140" s="39"/>
      <c r="H140" s="45">
        <v>135497.43784</v>
      </c>
      <c r="I140" s="39"/>
      <c r="J140" s="40"/>
      <c r="K140" s="40"/>
      <c r="L140" s="40"/>
      <c r="M140" s="70" t="s">
        <v>398</v>
      </c>
      <c r="N140" s="28"/>
    </row>
    <row r="141" spans="1:14" s="69" customFormat="1" ht="12.75">
      <c r="A141" s="28"/>
      <c r="B141" s="29" t="s">
        <v>401</v>
      </c>
      <c r="C141" s="34" t="s">
        <v>402</v>
      </c>
      <c r="D141" s="58" t="s">
        <v>239</v>
      </c>
      <c r="E141" s="58" t="s">
        <v>239</v>
      </c>
      <c r="F141" s="58" t="s">
        <v>239</v>
      </c>
      <c r="G141" s="58" t="s">
        <v>239</v>
      </c>
      <c r="H141" s="58" t="s">
        <v>239</v>
      </c>
      <c r="I141" s="58" t="s">
        <v>239</v>
      </c>
      <c r="J141" s="40"/>
      <c r="K141" s="40"/>
      <c r="L141" s="40"/>
      <c r="M141" s="70"/>
      <c r="N141" s="28"/>
    </row>
    <row r="142" spans="1:14" s="69" customFormat="1" ht="12.75">
      <c r="A142" s="28"/>
      <c r="B142" s="29" t="s">
        <v>403</v>
      </c>
      <c r="C142" s="34" t="s">
        <v>404</v>
      </c>
      <c r="D142" s="58" t="s">
        <v>239</v>
      </c>
      <c r="E142" s="58" t="s">
        <v>239</v>
      </c>
      <c r="F142" s="58" t="s">
        <v>239</v>
      </c>
      <c r="G142" s="58" t="s">
        <v>239</v>
      </c>
      <c r="H142" s="58" t="s">
        <v>239</v>
      </c>
      <c r="I142" s="58" t="s">
        <v>239</v>
      </c>
      <c r="J142" s="40"/>
      <c r="K142" s="40"/>
      <c r="L142" s="40"/>
      <c r="M142" s="70"/>
      <c r="N142" s="28"/>
    </row>
    <row r="143" spans="1:14" s="69" customFormat="1" ht="12.75">
      <c r="A143" s="28"/>
      <c r="B143" s="29" t="s">
        <v>405</v>
      </c>
      <c r="C143" s="28" t="s">
        <v>406</v>
      </c>
      <c r="D143" s="58"/>
      <c r="E143" s="58"/>
      <c r="F143" s="58"/>
      <c r="G143" s="39"/>
      <c r="H143" s="58"/>
      <c r="I143" s="39"/>
      <c r="J143" s="40"/>
      <c r="K143" s="40"/>
      <c r="L143" s="40"/>
      <c r="M143" s="70"/>
      <c r="N143" s="28" t="s">
        <v>90</v>
      </c>
    </row>
    <row r="144" spans="1:14" s="69" customFormat="1" ht="12.75">
      <c r="A144" s="28"/>
      <c r="B144" s="29" t="s">
        <v>407</v>
      </c>
      <c r="C144" s="34" t="s">
        <v>408</v>
      </c>
      <c r="D144" s="58"/>
      <c r="E144" s="58">
        <v>935.99</v>
      </c>
      <c r="F144" s="58"/>
      <c r="G144" s="39"/>
      <c r="H144" s="45">
        <v>1228</v>
      </c>
      <c r="I144" s="39"/>
      <c r="J144" s="40"/>
      <c r="K144" s="40"/>
      <c r="L144" s="40"/>
      <c r="M144" s="35" t="s">
        <v>409</v>
      </c>
      <c r="N144" s="28" t="s">
        <v>94</v>
      </c>
    </row>
    <row r="145" spans="1:14" s="69" customFormat="1" ht="12.75">
      <c r="A145" s="28"/>
      <c r="B145" s="29" t="s">
        <v>410</v>
      </c>
      <c r="C145" s="34" t="s">
        <v>411</v>
      </c>
      <c r="D145" s="58"/>
      <c r="E145" s="58">
        <v>674.498</v>
      </c>
      <c r="F145" s="58"/>
      <c r="G145" s="39"/>
      <c r="H145" s="103">
        <v>623.083</v>
      </c>
      <c r="I145" s="39"/>
      <c r="J145" s="40"/>
      <c r="K145" s="40"/>
      <c r="L145" s="40"/>
      <c r="M145" s="35" t="s">
        <v>412</v>
      </c>
      <c r="N145" s="28" t="s">
        <v>112</v>
      </c>
    </row>
    <row r="146" spans="1:14" s="69" customFormat="1" ht="12.75">
      <c r="A146" s="28"/>
      <c r="B146" s="29" t="s">
        <v>413</v>
      </c>
      <c r="C146" s="34" t="s">
        <v>414</v>
      </c>
      <c r="D146" s="58">
        <v>291.78</v>
      </c>
      <c r="E146" s="58">
        <v>458.219</v>
      </c>
      <c r="F146" s="58"/>
      <c r="G146" s="39">
        <v>0</v>
      </c>
      <c r="H146" s="39">
        <v>0</v>
      </c>
      <c r="I146" s="109"/>
      <c r="J146" s="40"/>
      <c r="K146" s="40"/>
      <c r="L146" s="40"/>
      <c r="M146" s="72" t="s">
        <v>415</v>
      </c>
      <c r="N146" s="28" t="s">
        <v>220</v>
      </c>
    </row>
    <row r="147" spans="1:14" s="69" customFormat="1" ht="12.75">
      <c r="A147" s="28"/>
      <c r="B147" s="29" t="s">
        <v>416</v>
      </c>
      <c r="C147" s="34" t="s">
        <v>417</v>
      </c>
      <c r="D147" s="58"/>
      <c r="E147" s="58">
        <v>456.59</v>
      </c>
      <c r="F147" s="58"/>
      <c r="G147" s="39">
        <v>0</v>
      </c>
      <c r="H147" s="39">
        <v>0</v>
      </c>
      <c r="I147" s="109"/>
      <c r="J147" s="40"/>
      <c r="K147" s="40"/>
      <c r="L147" s="40"/>
      <c r="M147" s="35" t="s">
        <v>418</v>
      </c>
      <c r="N147" s="28" t="s">
        <v>163</v>
      </c>
    </row>
    <row r="148" spans="1:14" s="69" customFormat="1" ht="12.75">
      <c r="A148" s="28"/>
      <c r="B148" s="29" t="s">
        <v>419</v>
      </c>
      <c r="C148" s="34" t="s">
        <v>420</v>
      </c>
      <c r="D148" s="58"/>
      <c r="E148" s="58">
        <v>13989.74</v>
      </c>
      <c r="F148" s="58"/>
      <c r="G148" s="103">
        <v>1004.14</v>
      </c>
      <c r="H148" s="103">
        <v>10916.19</v>
      </c>
      <c r="I148" s="39"/>
      <c r="J148" s="40"/>
      <c r="K148" s="40"/>
      <c r="L148" s="40"/>
      <c r="M148" s="70" t="s">
        <v>421</v>
      </c>
      <c r="N148" s="28" t="s">
        <v>37</v>
      </c>
    </row>
    <row r="149" spans="1:14" s="69" customFormat="1" ht="12.75">
      <c r="A149" s="28"/>
      <c r="B149" s="29" t="s">
        <v>422</v>
      </c>
      <c r="C149" s="34" t="s">
        <v>423</v>
      </c>
      <c r="D149" s="58"/>
      <c r="E149" s="58">
        <v>944.542</v>
      </c>
      <c r="F149" s="58"/>
      <c r="G149" s="39">
        <v>30.2</v>
      </c>
      <c r="H149" s="45">
        <v>942.008</v>
      </c>
      <c r="I149" s="39"/>
      <c r="J149" s="40"/>
      <c r="K149" s="40"/>
      <c r="L149" s="40"/>
      <c r="M149" s="35" t="s">
        <v>424</v>
      </c>
      <c r="N149" s="28" t="s">
        <v>98</v>
      </c>
    </row>
    <row r="150" spans="1:14" s="69" customFormat="1" ht="12.75">
      <c r="A150" s="28"/>
      <c r="B150" s="29" t="s">
        <v>425</v>
      </c>
      <c r="C150" s="34" t="s">
        <v>426</v>
      </c>
      <c r="D150" s="58"/>
      <c r="E150" s="58">
        <v>267.6</v>
      </c>
      <c r="F150" s="58"/>
      <c r="G150" s="39"/>
      <c r="H150" s="39">
        <v>350</v>
      </c>
      <c r="I150" s="39"/>
      <c r="J150" s="40"/>
      <c r="K150" s="40"/>
      <c r="L150" s="40"/>
      <c r="M150" s="35" t="s">
        <v>427</v>
      </c>
      <c r="N150" s="28" t="s">
        <v>259</v>
      </c>
    </row>
    <row r="151" spans="1:14" s="69" customFormat="1" ht="12.75">
      <c r="A151" s="28"/>
      <c r="B151" s="29" t="s">
        <v>428</v>
      </c>
      <c r="C151" s="28" t="s">
        <v>429</v>
      </c>
      <c r="D151" s="39">
        <v>2500</v>
      </c>
      <c r="E151" s="39"/>
      <c r="F151" s="39"/>
      <c r="G151" s="39"/>
      <c r="H151" s="39"/>
      <c r="I151" s="39"/>
      <c r="J151" s="40"/>
      <c r="K151" s="40"/>
      <c r="L151" s="40"/>
      <c r="M151" s="35" t="s">
        <v>343</v>
      </c>
      <c r="N151" s="28" t="s">
        <v>37</v>
      </c>
    </row>
    <row r="152" spans="1:14" s="69" customFormat="1" ht="12.75">
      <c r="A152" s="28"/>
      <c r="B152" s="29" t="s">
        <v>430</v>
      </c>
      <c r="C152" s="28" t="s">
        <v>431</v>
      </c>
      <c r="D152" s="39">
        <v>5000</v>
      </c>
      <c r="E152" s="39"/>
      <c r="F152" s="39"/>
      <c r="G152" s="39"/>
      <c r="H152" s="39"/>
      <c r="I152" s="39"/>
      <c r="J152" s="40"/>
      <c r="K152" s="40"/>
      <c r="L152" s="40"/>
      <c r="M152" s="35" t="s">
        <v>343</v>
      </c>
      <c r="N152" s="28" t="s">
        <v>37</v>
      </c>
    </row>
    <row r="153" spans="1:14" s="69" customFormat="1" ht="12.75">
      <c r="A153" s="28"/>
      <c r="B153" s="29" t="s">
        <v>432</v>
      </c>
      <c r="C153" s="28" t="s">
        <v>433</v>
      </c>
      <c r="D153" s="39">
        <v>11500</v>
      </c>
      <c r="E153" s="39"/>
      <c r="F153" s="39"/>
      <c r="G153" s="103">
        <v>799.22</v>
      </c>
      <c r="H153" s="39"/>
      <c r="I153" s="39"/>
      <c r="J153" s="40"/>
      <c r="K153" s="40"/>
      <c r="L153" s="40"/>
      <c r="M153" s="35" t="s">
        <v>434</v>
      </c>
      <c r="N153" s="28" t="s">
        <v>37</v>
      </c>
    </row>
    <row r="154" spans="1:14" s="69" customFormat="1" ht="12.75">
      <c r="A154" s="28"/>
      <c r="B154" s="29" t="s">
        <v>435</v>
      </c>
      <c r="C154" s="28" t="s">
        <v>436</v>
      </c>
      <c r="D154" s="39">
        <v>11000</v>
      </c>
      <c r="E154" s="39"/>
      <c r="F154" s="39"/>
      <c r="G154" s="103">
        <v>4150.65</v>
      </c>
      <c r="H154" s="39"/>
      <c r="I154" s="39"/>
      <c r="J154" s="40"/>
      <c r="K154" s="40"/>
      <c r="L154" s="40"/>
      <c r="M154" s="35" t="s">
        <v>437</v>
      </c>
      <c r="N154" s="28" t="s">
        <v>37</v>
      </c>
    </row>
    <row r="155" spans="1:14" s="69" customFormat="1" ht="12.75">
      <c r="A155" s="28"/>
      <c r="B155" s="29" t="s">
        <v>438</v>
      </c>
      <c r="C155" s="28" t="s">
        <v>439</v>
      </c>
      <c r="D155" s="39" t="s">
        <v>239</v>
      </c>
      <c r="E155" s="39" t="s">
        <v>239</v>
      </c>
      <c r="F155" s="39" t="s">
        <v>239</v>
      </c>
      <c r="G155" s="39" t="s">
        <v>239</v>
      </c>
      <c r="H155" s="39" t="s">
        <v>239</v>
      </c>
      <c r="I155" s="39" t="s">
        <v>239</v>
      </c>
      <c r="J155" s="40"/>
      <c r="K155" s="40"/>
      <c r="L155" s="40"/>
      <c r="M155" s="72" t="s">
        <v>382</v>
      </c>
      <c r="N155" s="28" t="s">
        <v>37</v>
      </c>
    </row>
    <row r="156" spans="1:14" s="69" customFormat="1" ht="12.75">
      <c r="A156" s="28"/>
      <c r="B156" s="29" t="s">
        <v>440</v>
      </c>
      <c r="C156" s="28" t="s">
        <v>441</v>
      </c>
      <c r="D156" s="39" t="s">
        <v>239</v>
      </c>
      <c r="E156" s="39" t="s">
        <v>239</v>
      </c>
      <c r="F156" s="39" t="s">
        <v>239</v>
      </c>
      <c r="G156" s="39">
        <v>2290</v>
      </c>
      <c r="H156" s="39"/>
      <c r="I156" s="39"/>
      <c r="J156" s="40"/>
      <c r="K156" s="40"/>
      <c r="L156" s="40"/>
      <c r="M156" s="35" t="s">
        <v>442</v>
      </c>
      <c r="N156" s="28" t="s">
        <v>37</v>
      </c>
    </row>
    <row r="157" spans="1:14" s="69" customFormat="1" ht="12.75">
      <c r="A157" s="28"/>
      <c r="B157" s="29" t="s">
        <v>443</v>
      </c>
      <c r="C157" s="28" t="s">
        <v>444</v>
      </c>
      <c r="D157" s="39" t="s">
        <v>239</v>
      </c>
      <c r="E157" s="39" t="s">
        <v>239</v>
      </c>
      <c r="F157" s="39" t="s">
        <v>239</v>
      </c>
      <c r="G157" s="39" t="s">
        <v>239</v>
      </c>
      <c r="H157" s="39" t="s">
        <v>239</v>
      </c>
      <c r="I157" s="39" t="s">
        <v>239</v>
      </c>
      <c r="J157" s="40"/>
      <c r="K157" s="40"/>
      <c r="L157" s="40"/>
      <c r="M157" s="72" t="s">
        <v>445</v>
      </c>
      <c r="N157" s="28" t="s">
        <v>37</v>
      </c>
    </row>
    <row r="158" spans="1:14" s="69" customFormat="1" ht="12.75">
      <c r="A158" s="28"/>
      <c r="B158" s="29" t="s">
        <v>446</v>
      </c>
      <c r="C158" s="28" t="s">
        <v>447</v>
      </c>
      <c r="D158" s="39" t="s">
        <v>239</v>
      </c>
      <c r="E158" s="39" t="s">
        <v>239</v>
      </c>
      <c r="F158" s="39" t="s">
        <v>239</v>
      </c>
      <c r="G158" s="39" t="s">
        <v>239</v>
      </c>
      <c r="H158" s="39" t="s">
        <v>239</v>
      </c>
      <c r="I158" s="39" t="s">
        <v>239</v>
      </c>
      <c r="J158" s="40"/>
      <c r="K158" s="40"/>
      <c r="L158" s="40"/>
      <c r="M158" s="72" t="s">
        <v>445</v>
      </c>
      <c r="N158" s="28" t="s">
        <v>37</v>
      </c>
    </row>
    <row r="159" spans="1:14" s="69" customFormat="1" ht="12.75">
      <c r="A159" s="28"/>
      <c r="B159" s="29" t="s">
        <v>448</v>
      </c>
      <c r="C159" s="28" t="s">
        <v>449</v>
      </c>
      <c r="D159" s="30"/>
      <c r="E159" s="30">
        <v>2500</v>
      </c>
      <c r="F159" s="30"/>
      <c r="G159" s="30">
        <v>0</v>
      </c>
      <c r="H159" s="30">
        <v>2500</v>
      </c>
      <c r="I159" s="30"/>
      <c r="J159" s="31"/>
      <c r="K159" s="31"/>
      <c r="L159" s="31"/>
      <c r="M159" s="35" t="s">
        <v>450</v>
      </c>
      <c r="N159" s="28" t="s">
        <v>112</v>
      </c>
    </row>
    <row r="160" spans="1:14" s="69" customFormat="1" ht="12.75">
      <c r="A160" s="28"/>
      <c r="B160" s="29" t="s">
        <v>451</v>
      </c>
      <c r="C160" s="28" t="s">
        <v>452</v>
      </c>
      <c r="D160" s="30" t="s">
        <v>239</v>
      </c>
      <c r="E160" s="30" t="s">
        <v>239</v>
      </c>
      <c r="F160" s="30" t="s">
        <v>239</v>
      </c>
      <c r="G160" s="30" t="s">
        <v>239</v>
      </c>
      <c r="H160" s="30" t="s">
        <v>239</v>
      </c>
      <c r="I160" s="30" t="s">
        <v>239</v>
      </c>
      <c r="J160" s="31"/>
      <c r="K160" s="31"/>
      <c r="L160" s="31"/>
      <c r="M160" s="72" t="s">
        <v>453</v>
      </c>
      <c r="N160" s="28" t="s">
        <v>112</v>
      </c>
    </row>
    <row r="161" spans="1:14" s="3" customFormat="1" ht="12.75">
      <c r="A161" s="28"/>
      <c r="B161" s="29" t="s">
        <v>454</v>
      </c>
      <c r="C161" s="28" t="s">
        <v>455</v>
      </c>
      <c r="D161" s="30"/>
      <c r="E161" s="30">
        <v>3800</v>
      </c>
      <c r="F161" s="30"/>
      <c r="G161" s="30">
        <v>16.975</v>
      </c>
      <c r="H161" s="30">
        <v>528.629</v>
      </c>
      <c r="I161" s="30"/>
      <c r="J161" s="31"/>
      <c r="K161" s="31"/>
      <c r="L161" s="31"/>
      <c r="M161" s="72" t="s">
        <v>456</v>
      </c>
      <c r="N161" s="28" t="s">
        <v>98</v>
      </c>
    </row>
    <row r="162" spans="1:14" s="69" customFormat="1" ht="12.75">
      <c r="A162" s="28"/>
      <c r="B162" s="29" t="s">
        <v>457</v>
      </c>
      <c r="C162" s="28" t="s">
        <v>458</v>
      </c>
      <c r="D162" s="30"/>
      <c r="E162" s="30">
        <v>3800</v>
      </c>
      <c r="F162" s="30"/>
      <c r="G162" s="30">
        <v>1509</v>
      </c>
      <c r="H162" s="30">
        <v>0</v>
      </c>
      <c r="I162" s="30"/>
      <c r="J162" s="31"/>
      <c r="K162" s="31"/>
      <c r="L162" s="31"/>
      <c r="M162" s="72" t="s">
        <v>93</v>
      </c>
      <c r="N162" s="28" t="s">
        <v>98</v>
      </c>
    </row>
    <row r="163" spans="1:14" s="69" customFormat="1" ht="12.75">
      <c r="A163" s="28"/>
      <c r="B163" s="29" t="s">
        <v>459</v>
      </c>
      <c r="C163" s="28" t="s">
        <v>460</v>
      </c>
      <c r="D163" s="30"/>
      <c r="E163" s="30">
        <v>6940</v>
      </c>
      <c r="F163" s="30"/>
      <c r="G163" s="30"/>
      <c r="H163" s="30"/>
      <c r="I163" s="30"/>
      <c r="J163" s="31"/>
      <c r="K163" s="31"/>
      <c r="L163" s="31"/>
      <c r="M163" s="72" t="s">
        <v>461</v>
      </c>
      <c r="N163" s="28" t="s">
        <v>98</v>
      </c>
    </row>
    <row r="164" spans="1:14" s="69" customFormat="1" ht="12.75">
      <c r="A164" s="28"/>
      <c r="B164" s="29" t="s">
        <v>462</v>
      </c>
      <c r="C164" s="28" t="s">
        <v>463</v>
      </c>
      <c r="D164" s="30"/>
      <c r="E164" s="30">
        <v>300</v>
      </c>
      <c r="F164" s="30"/>
      <c r="G164" s="30">
        <v>11.9</v>
      </c>
      <c r="H164" s="30">
        <v>387.2</v>
      </c>
      <c r="I164" s="30"/>
      <c r="J164" s="31"/>
      <c r="K164" s="31"/>
      <c r="L164" s="31"/>
      <c r="M164" s="72" t="s">
        <v>93</v>
      </c>
      <c r="N164" s="28" t="s">
        <v>94</v>
      </c>
    </row>
    <row r="165" spans="1:14" s="69" customFormat="1" ht="12.75">
      <c r="A165" s="28"/>
      <c r="B165" s="29" t="s">
        <v>464</v>
      </c>
      <c r="C165" s="28" t="s">
        <v>465</v>
      </c>
      <c r="D165" s="30" t="s">
        <v>239</v>
      </c>
      <c r="E165" s="30" t="s">
        <v>239</v>
      </c>
      <c r="F165" s="30" t="s">
        <v>239</v>
      </c>
      <c r="G165" s="30"/>
      <c r="H165" s="30">
        <v>200</v>
      </c>
      <c r="I165" s="30"/>
      <c r="J165" s="31"/>
      <c r="K165" s="31"/>
      <c r="L165" s="31"/>
      <c r="M165" s="72" t="s">
        <v>93</v>
      </c>
      <c r="N165" s="28" t="s">
        <v>94</v>
      </c>
    </row>
    <row r="166" spans="1:14" s="69" customFormat="1" ht="12.75">
      <c r="A166" s="28"/>
      <c r="B166" s="29" t="s">
        <v>466</v>
      </c>
      <c r="C166" s="28" t="s">
        <v>467</v>
      </c>
      <c r="D166" s="30" t="s">
        <v>239</v>
      </c>
      <c r="E166" s="30" t="s">
        <v>239</v>
      </c>
      <c r="F166" s="30" t="s">
        <v>239</v>
      </c>
      <c r="G166" s="30" t="s">
        <v>239</v>
      </c>
      <c r="H166" s="30" t="s">
        <v>239</v>
      </c>
      <c r="I166" s="30" t="s">
        <v>239</v>
      </c>
      <c r="J166" s="31"/>
      <c r="K166" s="31"/>
      <c r="L166" s="31"/>
      <c r="M166" s="72" t="s">
        <v>453</v>
      </c>
      <c r="N166" s="28" t="s">
        <v>163</v>
      </c>
    </row>
    <row r="167" spans="1:14" s="69" customFormat="1" ht="12.75" hidden="1">
      <c r="A167" s="110"/>
      <c r="B167" s="111"/>
      <c r="C167" s="110" t="s">
        <v>229</v>
      </c>
      <c r="D167" s="112">
        <f>D139+D140+D144+D145+D146+D147+D148+D149+D150+D151+D152+D153+D154+D159+D161+D162+D163+D164</f>
        <v>30291.78</v>
      </c>
      <c r="E167" s="112">
        <f>E139+E140+E144+E145+E146+E147+E148+E149+E150+E151+E152+E153+E154+E159+E161+E162+E163+E164</f>
        <v>265429.13899999997</v>
      </c>
      <c r="F167" s="112">
        <f>F139+F140+F144+F145+F146+F147+F148+F149+F150+F151+F152+F153+F154+F159+F161+F162+F163+F164</f>
        <v>0</v>
      </c>
      <c r="G167" s="112">
        <f>G139+G140+G144+G145+G146+G147+G148+G149+G150+G151+G152+G153+G154+G159+G161+G162+G163+G164+G156</f>
        <v>9812.085</v>
      </c>
      <c r="H167" s="112">
        <f>H139+H140+H144+H145+H146+H147+H148+H149+H150+H151+H152+H153+H154+H159+H161+H162+H163+H164+H156</f>
        <v>247837.07049</v>
      </c>
      <c r="I167" s="112">
        <f>I139+I140+I144+I145+I146+I147+I148+I149+I150+I151+I152+I153+I154+I159+I161+I162+I163+I164</f>
        <v>0</v>
      </c>
      <c r="J167" s="113">
        <f>G167/D167*100</f>
        <v>32.39190631914004</v>
      </c>
      <c r="K167" s="113">
        <f>H167/E167*100</f>
        <v>93.37221656360798</v>
      </c>
      <c r="L167" s="113"/>
      <c r="M167" s="114"/>
      <c r="N167" s="110"/>
    </row>
    <row r="168" spans="1:14" s="69" customFormat="1" ht="12.75">
      <c r="A168" s="22" t="s">
        <v>468</v>
      </c>
      <c r="B168" s="22"/>
      <c r="C168" s="22"/>
      <c r="D168" s="22"/>
      <c r="E168" s="22"/>
      <c r="F168" s="22"/>
      <c r="G168" s="22"/>
      <c r="H168" s="22"/>
      <c r="I168" s="22"/>
      <c r="J168" s="23"/>
      <c r="K168" s="23"/>
      <c r="L168" s="23"/>
      <c r="M168" s="85"/>
      <c r="N168" s="86"/>
    </row>
    <row r="169" spans="1:14" s="69" customFormat="1" ht="12.75">
      <c r="A169" s="28"/>
      <c r="B169" s="29" t="s">
        <v>469</v>
      </c>
      <c r="C169" s="28" t="s">
        <v>470</v>
      </c>
      <c r="D169" s="30" t="s">
        <v>239</v>
      </c>
      <c r="E169" s="30" t="s">
        <v>239</v>
      </c>
      <c r="F169" s="30" t="s">
        <v>239</v>
      </c>
      <c r="G169" s="30" t="s">
        <v>239</v>
      </c>
      <c r="H169" s="30" t="s">
        <v>239</v>
      </c>
      <c r="I169" s="30" t="s">
        <v>239</v>
      </c>
      <c r="J169" s="31"/>
      <c r="K169" s="31"/>
      <c r="L169" s="31"/>
      <c r="M169" s="72" t="s">
        <v>453</v>
      </c>
      <c r="N169" s="28" t="s">
        <v>94</v>
      </c>
    </row>
    <row r="170" spans="1:14" s="69" customFormat="1" ht="12.75">
      <c r="A170" s="28"/>
      <c r="B170" s="29" t="s">
        <v>471</v>
      </c>
      <c r="C170" s="28" t="s">
        <v>472</v>
      </c>
      <c r="D170" s="30" t="s">
        <v>24</v>
      </c>
      <c r="E170" s="30"/>
      <c r="F170" s="30"/>
      <c r="G170" s="30"/>
      <c r="H170" s="30"/>
      <c r="I170" s="30"/>
      <c r="J170" s="31"/>
      <c r="K170" s="31"/>
      <c r="L170" s="31"/>
      <c r="M170" s="32" t="s">
        <v>473</v>
      </c>
      <c r="N170" s="28" t="s">
        <v>220</v>
      </c>
    </row>
    <row r="171" spans="1:14" s="69" customFormat="1" ht="12.75">
      <c r="A171" s="28"/>
      <c r="B171" s="29" t="s">
        <v>474</v>
      </c>
      <c r="C171" s="28" t="s">
        <v>475</v>
      </c>
      <c r="D171" s="22"/>
      <c r="E171" s="22"/>
      <c r="F171" s="22"/>
      <c r="G171" s="22"/>
      <c r="H171" s="22"/>
      <c r="I171" s="22"/>
      <c r="J171" s="23"/>
      <c r="K171" s="23"/>
      <c r="L171" s="23"/>
      <c r="M171" s="32" t="s">
        <v>476</v>
      </c>
      <c r="N171" s="28" t="s">
        <v>220</v>
      </c>
    </row>
    <row r="172" spans="1:14" s="69" customFormat="1" ht="12.75">
      <c r="A172" s="28"/>
      <c r="B172" s="29" t="s">
        <v>477</v>
      </c>
      <c r="C172" s="28" t="s">
        <v>478</v>
      </c>
      <c r="D172" s="30">
        <v>30</v>
      </c>
      <c r="E172" s="30">
        <v>130</v>
      </c>
      <c r="F172" s="30"/>
      <c r="G172" s="30">
        <v>2</v>
      </c>
      <c r="H172" s="30"/>
      <c r="I172" s="30"/>
      <c r="J172" s="31"/>
      <c r="K172" s="31"/>
      <c r="L172" s="31"/>
      <c r="M172" s="35" t="s">
        <v>479</v>
      </c>
      <c r="N172" s="28" t="s">
        <v>163</v>
      </c>
    </row>
    <row r="173" spans="1:14" s="69" customFormat="1" ht="12.75">
      <c r="A173" s="28"/>
      <c r="B173" s="29" t="s">
        <v>480</v>
      </c>
      <c r="C173" s="28" t="s">
        <v>481</v>
      </c>
      <c r="D173" s="30">
        <v>10</v>
      </c>
      <c r="E173" s="30">
        <v>70</v>
      </c>
      <c r="F173" s="30"/>
      <c r="G173" s="30">
        <v>2</v>
      </c>
      <c r="H173" s="30"/>
      <c r="I173" s="30"/>
      <c r="J173" s="31"/>
      <c r="K173" s="31"/>
      <c r="L173" s="31"/>
      <c r="M173" s="35" t="s">
        <v>479</v>
      </c>
      <c r="N173" s="28" t="s">
        <v>163</v>
      </c>
    </row>
    <row r="174" spans="1:14" s="69" customFormat="1" ht="12.75">
      <c r="A174" s="28"/>
      <c r="B174" s="29" t="s">
        <v>482</v>
      </c>
      <c r="C174" s="28" t="s">
        <v>483</v>
      </c>
      <c r="D174" s="30">
        <v>15</v>
      </c>
      <c r="E174" s="30">
        <v>90</v>
      </c>
      <c r="F174" s="30"/>
      <c r="G174" s="30">
        <v>2</v>
      </c>
      <c r="H174" s="30"/>
      <c r="I174" s="30">
        <v>12</v>
      </c>
      <c r="J174" s="31"/>
      <c r="K174" s="31"/>
      <c r="L174" s="31"/>
      <c r="M174" s="35" t="s">
        <v>479</v>
      </c>
      <c r="N174" s="28" t="s">
        <v>163</v>
      </c>
    </row>
    <row r="175" spans="1:14" s="69" customFormat="1" ht="12.75">
      <c r="A175" s="28"/>
      <c r="B175" s="29" t="s">
        <v>484</v>
      </c>
      <c r="C175" s="28" t="s">
        <v>485</v>
      </c>
      <c r="D175" s="30"/>
      <c r="E175" s="30"/>
      <c r="F175" s="30">
        <v>150</v>
      </c>
      <c r="G175" s="30"/>
      <c r="H175" s="30"/>
      <c r="I175" s="30"/>
      <c r="J175" s="31"/>
      <c r="K175" s="31"/>
      <c r="L175" s="31"/>
      <c r="M175" s="35" t="s">
        <v>486</v>
      </c>
      <c r="N175" s="28" t="s">
        <v>259</v>
      </c>
    </row>
    <row r="176" spans="1:14" s="69" customFormat="1" ht="12.75">
      <c r="A176" s="28"/>
      <c r="B176" s="29" t="s">
        <v>487</v>
      </c>
      <c r="C176" s="28" t="s">
        <v>488</v>
      </c>
      <c r="D176" s="30"/>
      <c r="E176" s="30"/>
      <c r="F176" s="30"/>
      <c r="G176" s="30"/>
      <c r="H176" s="30"/>
      <c r="I176" s="30"/>
      <c r="J176" s="31"/>
      <c r="K176" s="31"/>
      <c r="L176" s="31"/>
      <c r="M176" s="35" t="s">
        <v>489</v>
      </c>
      <c r="N176" s="94" t="s">
        <v>490</v>
      </c>
    </row>
    <row r="177" spans="1:14" s="69" customFormat="1" ht="12.75" hidden="1">
      <c r="A177" s="115"/>
      <c r="B177" s="116"/>
      <c r="C177" s="117" t="s">
        <v>229</v>
      </c>
      <c r="D177" s="118">
        <f aca="true" t="shared" si="6" ref="D177:I177">D172+D173+D174+D175+D176</f>
        <v>55</v>
      </c>
      <c r="E177" s="118">
        <f t="shared" si="6"/>
        <v>290</v>
      </c>
      <c r="F177" s="118">
        <f t="shared" si="6"/>
        <v>150</v>
      </c>
      <c r="G177" s="118">
        <f t="shared" si="6"/>
        <v>6</v>
      </c>
      <c r="H177" s="118">
        <f t="shared" si="6"/>
        <v>0</v>
      </c>
      <c r="I177" s="118">
        <f t="shared" si="6"/>
        <v>12</v>
      </c>
      <c r="J177" s="113">
        <f>G177/D177*100</f>
        <v>10.909090909090908</v>
      </c>
      <c r="K177" s="113"/>
      <c r="L177" s="113">
        <f>I177/F177*100</f>
        <v>8</v>
      </c>
      <c r="M177" s="35"/>
      <c r="N177" s="94"/>
    </row>
    <row r="178" spans="1:14" s="69" customFormat="1" ht="12.75">
      <c r="A178" s="22" t="s">
        <v>491</v>
      </c>
      <c r="B178" s="22"/>
      <c r="C178" s="22"/>
      <c r="D178" s="22"/>
      <c r="E178" s="22"/>
      <c r="F178" s="22"/>
      <c r="G178" s="22"/>
      <c r="H178" s="22"/>
      <c r="I178" s="22"/>
      <c r="J178" s="23"/>
      <c r="K178" s="23"/>
      <c r="L178" s="23"/>
      <c r="M178" s="85"/>
      <c r="N178" s="86"/>
    </row>
    <row r="179" spans="1:14" s="69" customFormat="1" ht="12.75">
      <c r="A179" s="28"/>
      <c r="B179" s="29" t="s">
        <v>492</v>
      </c>
      <c r="C179" s="28" t="s">
        <v>493</v>
      </c>
      <c r="D179" s="30" t="s">
        <v>239</v>
      </c>
      <c r="E179" s="30" t="s">
        <v>239</v>
      </c>
      <c r="F179" s="30" t="s">
        <v>239</v>
      </c>
      <c r="G179" s="30" t="s">
        <v>239</v>
      </c>
      <c r="H179" s="30" t="s">
        <v>239</v>
      </c>
      <c r="I179" s="30" t="s">
        <v>239</v>
      </c>
      <c r="J179" s="31"/>
      <c r="K179" s="31"/>
      <c r="L179" s="31"/>
      <c r="M179" s="72" t="s">
        <v>453</v>
      </c>
      <c r="N179" s="28" t="s">
        <v>112</v>
      </c>
    </row>
    <row r="180" spans="1:14" s="69" customFormat="1" ht="12.75">
      <c r="A180" s="28"/>
      <c r="B180" s="29" t="s">
        <v>494</v>
      </c>
      <c r="C180" s="28" t="s">
        <v>495</v>
      </c>
      <c r="D180" s="30" t="s">
        <v>24</v>
      </c>
      <c r="E180" s="30"/>
      <c r="F180" s="30"/>
      <c r="G180" s="30"/>
      <c r="H180" s="30"/>
      <c r="I180" s="30"/>
      <c r="J180" s="31"/>
      <c r="K180" s="31"/>
      <c r="L180" s="31"/>
      <c r="M180" s="72" t="s">
        <v>496</v>
      </c>
      <c r="N180" s="28" t="s">
        <v>247</v>
      </c>
    </row>
    <row r="181" spans="1:14" s="69" customFormat="1" ht="12.75">
      <c r="A181" s="30" t="s">
        <v>497</v>
      </c>
      <c r="B181" s="30"/>
      <c r="C181" s="30"/>
      <c r="D181" s="30"/>
      <c r="E181" s="30"/>
      <c r="F181" s="30"/>
      <c r="G181" s="30"/>
      <c r="H181" s="30"/>
      <c r="I181" s="30"/>
      <c r="J181" s="31"/>
      <c r="K181" s="31"/>
      <c r="L181" s="31"/>
      <c r="M181" s="85"/>
      <c r="N181" s="86"/>
    </row>
    <row r="182" spans="1:14" s="69" customFormat="1" ht="12.75">
      <c r="A182" s="28"/>
      <c r="B182" s="29" t="s">
        <v>498</v>
      </c>
      <c r="C182" s="28" t="s">
        <v>499</v>
      </c>
      <c r="D182" s="119"/>
      <c r="E182" s="119"/>
      <c r="F182" s="119"/>
      <c r="G182" s="119"/>
      <c r="H182" s="119"/>
      <c r="I182" s="119"/>
      <c r="J182" s="91"/>
      <c r="K182" s="91"/>
      <c r="L182" s="91"/>
      <c r="M182" s="35" t="s">
        <v>500</v>
      </c>
      <c r="N182" s="28" t="s">
        <v>501</v>
      </c>
    </row>
    <row r="183" spans="1:14" s="69" customFormat="1" ht="12.75">
      <c r="A183" s="28"/>
      <c r="B183" s="29" t="s">
        <v>502</v>
      </c>
      <c r="C183" s="28" t="s">
        <v>503</v>
      </c>
      <c r="D183" s="30"/>
      <c r="E183" s="30"/>
      <c r="F183" s="30"/>
      <c r="G183" s="30"/>
      <c r="H183" s="30"/>
      <c r="I183" s="30"/>
      <c r="J183" s="31"/>
      <c r="K183" s="31"/>
      <c r="L183" s="31"/>
      <c r="M183" s="50" t="s">
        <v>504</v>
      </c>
      <c r="N183" s="28" t="s">
        <v>90</v>
      </c>
    </row>
    <row r="184" spans="1:14" s="122" customFormat="1" ht="12.75">
      <c r="A184" s="24" t="s">
        <v>505</v>
      </c>
      <c r="B184" s="24"/>
      <c r="C184" s="24"/>
      <c r="D184" s="24"/>
      <c r="E184" s="24"/>
      <c r="F184" s="24"/>
      <c r="G184" s="24"/>
      <c r="H184" s="24"/>
      <c r="I184" s="24"/>
      <c r="J184" s="25"/>
      <c r="K184" s="25"/>
      <c r="L184" s="25"/>
      <c r="M184" s="120"/>
      <c r="N184" s="121"/>
    </row>
    <row r="185" spans="1:14" s="122" customFormat="1" ht="12.75">
      <c r="A185" s="30" t="s">
        <v>506</v>
      </c>
      <c r="B185" s="30"/>
      <c r="C185" s="30"/>
      <c r="D185" s="30"/>
      <c r="E185" s="30"/>
      <c r="F185" s="30"/>
      <c r="G185" s="30"/>
      <c r="H185" s="30"/>
      <c r="I185" s="30"/>
      <c r="J185" s="31"/>
      <c r="K185" s="31"/>
      <c r="L185" s="31"/>
      <c r="M185" s="32"/>
      <c r="N185" s="28"/>
    </row>
    <row r="186" spans="1:14" s="122" customFormat="1" ht="12.75">
      <c r="A186" s="28"/>
      <c r="B186" s="29" t="s">
        <v>507</v>
      </c>
      <c r="C186" s="28" t="s">
        <v>508</v>
      </c>
      <c r="D186" s="123">
        <v>300</v>
      </c>
      <c r="E186" s="123"/>
      <c r="F186" s="123"/>
      <c r="G186" s="123"/>
      <c r="H186" s="123"/>
      <c r="I186" s="123"/>
      <c r="J186" s="124"/>
      <c r="K186" s="124"/>
      <c r="L186" s="124"/>
      <c r="M186" s="125" t="s">
        <v>509</v>
      </c>
      <c r="N186" s="28" t="s">
        <v>510</v>
      </c>
    </row>
    <row r="187" spans="1:14" s="122" customFormat="1" ht="12.75">
      <c r="A187" s="28"/>
      <c r="B187" s="29" t="s">
        <v>511</v>
      </c>
      <c r="C187" s="28" t="s">
        <v>512</v>
      </c>
      <c r="D187" s="123">
        <v>2200</v>
      </c>
      <c r="E187" s="123"/>
      <c r="F187" s="123"/>
      <c r="G187" s="123">
        <v>179</v>
      </c>
      <c r="H187" s="123"/>
      <c r="I187" s="126"/>
      <c r="J187" s="127"/>
      <c r="K187" s="127"/>
      <c r="L187" s="127"/>
      <c r="M187" s="125" t="s">
        <v>513</v>
      </c>
      <c r="N187" s="28" t="s">
        <v>510</v>
      </c>
    </row>
    <row r="188" spans="1:14" s="122" customFormat="1" ht="12.75">
      <c r="A188" s="28"/>
      <c r="B188" s="29" t="s">
        <v>514</v>
      </c>
      <c r="C188" s="28" t="s">
        <v>515</v>
      </c>
      <c r="D188" s="123" t="s">
        <v>239</v>
      </c>
      <c r="E188" s="123" t="s">
        <v>239</v>
      </c>
      <c r="F188" s="123" t="s">
        <v>239</v>
      </c>
      <c r="G188" s="123" t="s">
        <v>239</v>
      </c>
      <c r="H188" s="123" t="s">
        <v>239</v>
      </c>
      <c r="I188" s="123" t="s">
        <v>239</v>
      </c>
      <c r="J188" s="128"/>
      <c r="K188" s="128"/>
      <c r="L188" s="128"/>
      <c r="M188" s="72" t="s">
        <v>453</v>
      </c>
      <c r="N188" s="28" t="s">
        <v>510</v>
      </c>
    </row>
    <row r="189" spans="1:14" s="122" customFormat="1" ht="12.75">
      <c r="A189" s="28"/>
      <c r="B189" s="29" t="s">
        <v>516</v>
      </c>
      <c r="C189" s="28" t="s">
        <v>517</v>
      </c>
      <c r="D189" s="123"/>
      <c r="E189" s="123">
        <v>7000</v>
      </c>
      <c r="F189" s="123"/>
      <c r="G189" s="123"/>
      <c r="H189" s="123">
        <v>3179.5</v>
      </c>
      <c r="I189" s="123"/>
      <c r="J189" s="124"/>
      <c r="K189" s="124"/>
      <c r="L189" s="124"/>
      <c r="M189" s="129" t="s">
        <v>518</v>
      </c>
      <c r="N189" s="28" t="s">
        <v>510</v>
      </c>
    </row>
    <row r="190" spans="1:14" s="122" customFormat="1" ht="12.75">
      <c r="A190" s="28"/>
      <c r="B190" s="29" t="s">
        <v>519</v>
      </c>
      <c r="C190" s="28" t="s">
        <v>520</v>
      </c>
      <c r="D190" s="45">
        <v>11544.4</v>
      </c>
      <c r="E190" s="45"/>
      <c r="F190" s="45"/>
      <c r="G190" s="45">
        <v>10415.1</v>
      </c>
      <c r="H190" s="45"/>
      <c r="I190" s="45"/>
      <c r="J190" s="71"/>
      <c r="K190" s="71"/>
      <c r="L190" s="71"/>
      <c r="M190" s="130" t="s">
        <v>521</v>
      </c>
      <c r="N190" s="28" t="s">
        <v>510</v>
      </c>
    </row>
    <row r="191" spans="1:14" s="122" customFormat="1" ht="12.75">
      <c r="A191" s="28"/>
      <c r="B191" s="29" t="s">
        <v>522</v>
      </c>
      <c r="C191" s="28" t="s">
        <v>523</v>
      </c>
      <c r="D191" s="123" t="s">
        <v>239</v>
      </c>
      <c r="E191" s="123" t="s">
        <v>239</v>
      </c>
      <c r="F191" s="123" t="s">
        <v>239</v>
      </c>
      <c r="G191" s="123" t="s">
        <v>239</v>
      </c>
      <c r="H191" s="123" t="s">
        <v>239</v>
      </c>
      <c r="I191" s="123" t="s">
        <v>239</v>
      </c>
      <c r="J191" s="124"/>
      <c r="K191" s="124"/>
      <c r="L191" s="124"/>
      <c r="M191" s="72" t="s">
        <v>453</v>
      </c>
      <c r="N191" s="28" t="s">
        <v>510</v>
      </c>
    </row>
    <row r="192" spans="1:14" s="122" customFormat="1" ht="12.75">
      <c r="A192" s="28"/>
      <c r="B192" s="29" t="s">
        <v>524</v>
      </c>
      <c r="C192" s="28" t="s">
        <v>525</v>
      </c>
      <c r="D192" s="123" t="s">
        <v>239</v>
      </c>
      <c r="E192" s="123" t="s">
        <v>239</v>
      </c>
      <c r="F192" s="123" t="s">
        <v>239</v>
      </c>
      <c r="G192" s="123" t="s">
        <v>239</v>
      </c>
      <c r="H192" s="123" t="s">
        <v>239</v>
      </c>
      <c r="I192" s="123" t="s">
        <v>239</v>
      </c>
      <c r="J192" s="124"/>
      <c r="K192" s="124"/>
      <c r="L192" s="124"/>
      <c r="M192" s="72" t="s">
        <v>453</v>
      </c>
      <c r="N192" s="28" t="s">
        <v>510</v>
      </c>
    </row>
    <row r="193" spans="1:14" s="136" customFormat="1" ht="12.75" hidden="1">
      <c r="A193" s="131"/>
      <c r="B193" s="132"/>
      <c r="C193" s="131" t="s">
        <v>229</v>
      </c>
      <c r="D193" s="133">
        <f aca="true" t="shared" si="7" ref="D193:I193">D186+D187+D189+D190</f>
        <v>14044.4</v>
      </c>
      <c r="E193" s="133">
        <f t="shared" si="7"/>
        <v>7000</v>
      </c>
      <c r="F193" s="133">
        <f t="shared" si="7"/>
        <v>0</v>
      </c>
      <c r="G193" s="133">
        <f t="shared" si="7"/>
        <v>10594.1</v>
      </c>
      <c r="H193" s="133">
        <f t="shared" si="7"/>
        <v>3179.5</v>
      </c>
      <c r="I193" s="133">
        <f t="shared" si="7"/>
        <v>0</v>
      </c>
      <c r="J193" s="134">
        <f>G193/D193*100</f>
        <v>75.43291276238216</v>
      </c>
      <c r="K193" s="134">
        <f>H193/E193*100</f>
        <v>45.42142857142857</v>
      </c>
      <c r="L193" s="134"/>
      <c r="M193" s="135"/>
      <c r="N193" s="131"/>
    </row>
    <row r="194" spans="1:14" s="122" customFormat="1" ht="12.75">
      <c r="A194" s="30" t="s">
        <v>526</v>
      </c>
      <c r="B194" s="30"/>
      <c r="C194" s="30"/>
      <c r="D194" s="30"/>
      <c r="E194" s="30"/>
      <c r="F194" s="30"/>
      <c r="G194" s="30"/>
      <c r="H194" s="30"/>
      <c r="I194" s="30"/>
      <c r="J194" s="31"/>
      <c r="K194" s="31"/>
      <c r="L194" s="31"/>
      <c r="M194" s="85"/>
      <c r="N194" s="86"/>
    </row>
    <row r="195" spans="1:14" s="122" customFormat="1" ht="12.75">
      <c r="A195" s="28"/>
      <c r="B195" s="29" t="s">
        <v>527</v>
      </c>
      <c r="C195" s="28" t="s">
        <v>528</v>
      </c>
      <c r="D195" s="30">
        <v>902.4</v>
      </c>
      <c r="E195" s="30">
        <v>284.5</v>
      </c>
      <c r="F195" s="30"/>
      <c r="G195" s="30">
        <v>902.4</v>
      </c>
      <c r="H195" s="30">
        <v>102.5</v>
      </c>
      <c r="I195" s="30"/>
      <c r="J195" s="31"/>
      <c r="K195" s="31"/>
      <c r="L195" s="31"/>
      <c r="M195" s="137" t="s">
        <v>529</v>
      </c>
      <c r="N195" s="28" t="s">
        <v>530</v>
      </c>
    </row>
    <row r="196" spans="1:14" ht="12.75">
      <c r="A196" s="28"/>
      <c r="B196" s="29" t="s">
        <v>531</v>
      </c>
      <c r="C196" s="28" t="s">
        <v>532</v>
      </c>
      <c r="D196" s="30">
        <v>525</v>
      </c>
      <c r="E196" s="30">
        <v>204.5</v>
      </c>
      <c r="F196" s="30"/>
      <c r="G196" s="30">
        <v>582.6</v>
      </c>
      <c r="H196" s="58">
        <v>204.5</v>
      </c>
      <c r="I196" s="30"/>
      <c r="J196" s="31"/>
      <c r="K196" s="31"/>
      <c r="L196" s="31"/>
      <c r="M196" s="137" t="s">
        <v>529</v>
      </c>
      <c r="N196" s="28" t="s">
        <v>530</v>
      </c>
    </row>
    <row r="197" spans="1:14" s="122" customFormat="1" ht="12.75">
      <c r="A197" s="28"/>
      <c r="B197" s="29" t="s">
        <v>533</v>
      </c>
      <c r="C197" s="28" t="s">
        <v>534</v>
      </c>
      <c r="D197" s="123" t="s">
        <v>239</v>
      </c>
      <c r="E197" s="123" t="s">
        <v>239</v>
      </c>
      <c r="F197" s="123" t="s">
        <v>239</v>
      </c>
      <c r="G197" s="123" t="s">
        <v>239</v>
      </c>
      <c r="H197" s="123" t="s">
        <v>239</v>
      </c>
      <c r="I197" s="123" t="s">
        <v>239</v>
      </c>
      <c r="J197" s="91"/>
      <c r="K197" s="91"/>
      <c r="L197" s="91"/>
      <c r="M197" s="35" t="s">
        <v>535</v>
      </c>
      <c r="N197" s="28" t="s">
        <v>530</v>
      </c>
    </row>
    <row r="198" spans="1:14" s="122" customFormat="1" ht="12.75">
      <c r="A198" s="28"/>
      <c r="B198" s="29" t="s">
        <v>536</v>
      </c>
      <c r="C198" s="28" t="s">
        <v>537</v>
      </c>
      <c r="D198" s="138"/>
      <c r="E198" s="138"/>
      <c r="F198" s="138"/>
      <c r="G198" s="138"/>
      <c r="H198" s="138"/>
      <c r="I198" s="139"/>
      <c r="J198" s="140"/>
      <c r="K198" s="140"/>
      <c r="L198" s="140"/>
      <c r="M198" s="141"/>
      <c r="N198" s="28" t="s">
        <v>530</v>
      </c>
    </row>
    <row r="199" spans="1:14" s="122" customFormat="1" ht="12.75">
      <c r="A199" s="28"/>
      <c r="B199" s="29" t="s">
        <v>538</v>
      </c>
      <c r="C199" s="142" t="s">
        <v>539</v>
      </c>
      <c r="D199" s="39">
        <v>750</v>
      </c>
      <c r="E199" s="138"/>
      <c r="F199" s="139"/>
      <c r="G199" s="143">
        <v>0</v>
      </c>
      <c r="H199" s="139"/>
      <c r="I199" s="139"/>
      <c r="J199" s="140"/>
      <c r="K199" s="140"/>
      <c r="L199" s="140"/>
      <c r="M199" s="130" t="s">
        <v>540</v>
      </c>
      <c r="N199" s="28" t="s">
        <v>530</v>
      </c>
    </row>
    <row r="200" spans="1:14" s="122" customFormat="1" ht="12.75">
      <c r="A200" s="28"/>
      <c r="B200" s="29" t="s">
        <v>541</v>
      </c>
      <c r="C200" s="34" t="s">
        <v>542</v>
      </c>
      <c r="D200" s="123" t="s">
        <v>239</v>
      </c>
      <c r="E200" s="123" t="s">
        <v>239</v>
      </c>
      <c r="F200" s="123" t="s">
        <v>239</v>
      </c>
      <c r="G200" s="123" t="s">
        <v>239</v>
      </c>
      <c r="H200" s="123" t="s">
        <v>239</v>
      </c>
      <c r="I200" s="123" t="s">
        <v>239</v>
      </c>
      <c r="J200" s="71"/>
      <c r="K200" s="71"/>
      <c r="L200" s="71"/>
      <c r="M200" s="130" t="s">
        <v>543</v>
      </c>
      <c r="N200" s="28" t="s">
        <v>530</v>
      </c>
    </row>
    <row r="201" spans="1:14" s="122" customFormat="1" ht="12.75">
      <c r="A201" s="28"/>
      <c r="B201" s="29" t="s">
        <v>544</v>
      </c>
      <c r="C201" s="34" t="s">
        <v>545</v>
      </c>
      <c r="D201" s="39">
        <v>30</v>
      </c>
      <c r="E201" s="39"/>
      <c r="F201" s="45"/>
      <c r="G201" s="39"/>
      <c r="H201" s="39"/>
      <c r="I201" s="45"/>
      <c r="J201" s="71"/>
      <c r="K201" s="71"/>
      <c r="L201" s="71"/>
      <c r="M201" s="130" t="s">
        <v>546</v>
      </c>
      <c r="N201" s="28" t="s">
        <v>30</v>
      </c>
    </row>
    <row r="202" spans="1:14" s="136" customFormat="1" ht="12.75" hidden="1">
      <c r="A202" s="131"/>
      <c r="B202" s="132"/>
      <c r="C202" s="131" t="s">
        <v>229</v>
      </c>
      <c r="D202" s="133">
        <f aca="true" t="shared" si="8" ref="D202:I202">D195+D196+D198+D199+D201</f>
        <v>2207.4</v>
      </c>
      <c r="E202" s="133">
        <f t="shared" si="8"/>
        <v>489</v>
      </c>
      <c r="F202" s="133">
        <f t="shared" si="8"/>
        <v>0</v>
      </c>
      <c r="G202" s="133">
        <f t="shared" si="8"/>
        <v>1485</v>
      </c>
      <c r="H202" s="133">
        <f t="shared" si="8"/>
        <v>307</v>
      </c>
      <c r="I202" s="133">
        <f t="shared" si="8"/>
        <v>0</v>
      </c>
      <c r="J202" s="134">
        <f>G202/D202*100</f>
        <v>67.27371568360967</v>
      </c>
      <c r="K202" s="134">
        <f>H202/E202*100</f>
        <v>62.78118609406953</v>
      </c>
      <c r="L202" s="134"/>
      <c r="M202" s="135"/>
      <c r="N202" s="131"/>
    </row>
    <row r="203" spans="1:14" s="122" customFormat="1" ht="12.75">
      <c r="A203" s="30" t="s">
        <v>547</v>
      </c>
      <c r="B203" s="30"/>
      <c r="C203" s="30"/>
      <c r="D203" s="30"/>
      <c r="E203" s="30"/>
      <c r="F203" s="30"/>
      <c r="G203" s="30"/>
      <c r="H203" s="30"/>
      <c r="I203" s="30"/>
      <c r="J203" s="31"/>
      <c r="K203" s="31"/>
      <c r="L203" s="31"/>
      <c r="M203" s="85"/>
      <c r="N203" s="86"/>
    </row>
    <row r="204" spans="1:14" s="122" customFormat="1" ht="12.75">
      <c r="A204" s="28"/>
      <c r="B204" s="29" t="s">
        <v>548</v>
      </c>
      <c r="C204" s="28" t="s">
        <v>549</v>
      </c>
      <c r="D204" s="30">
        <v>3560</v>
      </c>
      <c r="E204" s="30"/>
      <c r="F204" s="30"/>
      <c r="G204" s="30">
        <v>1094.7</v>
      </c>
      <c r="H204" s="30">
        <v>1270.3</v>
      </c>
      <c r="I204" s="30">
        <v>91</v>
      </c>
      <c r="J204" s="144">
        <f aca="true" t="shared" si="9" ref="J204:J212">G204/D204*100</f>
        <v>30.75</v>
      </c>
      <c r="K204" s="144"/>
      <c r="L204" s="144"/>
      <c r="M204" s="35" t="s">
        <v>550</v>
      </c>
      <c r="N204" s="28" t="s">
        <v>37</v>
      </c>
    </row>
    <row r="205" spans="1:14" s="122" customFormat="1" ht="12.75">
      <c r="A205" s="28"/>
      <c r="B205" s="29" t="s">
        <v>551</v>
      </c>
      <c r="C205" s="28" t="s">
        <v>552</v>
      </c>
      <c r="D205" s="30">
        <v>1460</v>
      </c>
      <c r="E205" s="30"/>
      <c r="F205" s="30"/>
      <c r="G205" s="30">
        <v>41.1</v>
      </c>
      <c r="H205" s="30"/>
      <c r="I205" s="30"/>
      <c r="J205" s="144">
        <f t="shared" si="9"/>
        <v>2.815068493150685</v>
      </c>
      <c r="K205" s="144"/>
      <c r="L205" s="144"/>
      <c r="M205" s="35" t="s">
        <v>553</v>
      </c>
      <c r="N205" s="28" t="s">
        <v>37</v>
      </c>
    </row>
    <row r="206" spans="1:14" s="122" customFormat="1" ht="12.75">
      <c r="A206" s="28"/>
      <c r="B206" s="29" t="s">
        <v>554</v>
      </c>
      <c r="C206" s="28" t="s">
        <v>555</v>
      </c>
      <c r="D206" s="30">
        <v>100</v>
      </c>
      <c r="E206" s="30">
        <v>229.2</v>
      </c>
      <c r="F206" s="30"/>
      <c r="G206" s="30">
        <v>448.7</v>
      </c>
      <c r="H206" s="30">
        <v>229.2</v>
      </c>
      <c r="I206" s="30"/>
      <c r="J206" s="144">
        <f t="shared" si="9"/>
        <v>448.7</v>
      </c>
      <c r="K206" s="144">
        <f>H206/E206*100</f>
        <v>100</v>
      </c>
      <c r="L206" s="144"/>
      <c r="M206" s="32" t="s">
        <v>556</v>
      </c>
      <c r="N206" s="28" t="s">
        <v>37</v>
      </c>
    </row>
    <row r="207" spans="1:14" s="122" customFormat="1" ht="12.75">
      <c r="A207" s="28"/>
      <c r="B207" s="29" t="s">
        <v>557</v>
      </c>
      <c r="C207" s="28" t="s">
        <v>558</v>
      </c>
      <c r="D207" s="30">
        <v>3000</v>
      </c>
      <c r="E207" s="30">
        <v>2986.9</v>
      </c>
      <c r="F207" s="30"/>
      <c r="G207" s="30">
        <v>3010.1</v>
      </c>
      <c r="H207" s="30">
        <v>2986.9</v>
      </c>
      <c r="I207" s="30"/>
      <c r="J207" s="144">
        <f t="shared" si="9"/>
        <v>100.33666666666667</v>
      </c>
      <c r="K207" s="144">
        <f>H207/E207*100</f>
        <v>100</v>
      </c>
      <c r="L207" s="144"/>
      <c r="M207" s="35" t="s">
        <v>559</v>
      </c>
      <c r="N207" s="28" t="s">
        <v>37</v>
      </c>
    </row>
    <row r="208" spans="1:14" s="122" customFormat="1" ht="12.75">
      <c r="A208" s="28"/>
      <c r="B208" s="29" t="s">
        <v>560</v>
      </c>
      <c r="C208" s="28" t="s">
        <v>561</v>
      </c>
      <c r="D208" s="30">
        <v>808</v>
      </c>
      <c r="E208" s="30"/>
      <c r="F208" s="30"/>
      <c r="G208" s="30">
        <v>877.2</v>
      </c>
      <c r="H208" s="30"/>
      <c r="I208" s="30"/>
      <c r="J208" s="144">
        <f t="shared" si="9"/>
        <v>108.56435643564357</v>
      </c>
      <c r="K208" s="144"/>
      <c r="L208" s="144"/>
      <c r="M208" s="35" t="s">
        <v>562</v>
      </c>
      <c r="N208" s="28" t="s">
        <v>37</v>
      </c>
    </row>
    <row r="209" spans="1:14" s="122" customFormat="1" ht="12.75">
      <c r="A209" s="28"/>
      <c r="B209" s="29" t="s">
        <v>563</v>
      </c>
      <c r="C209" s="28" t="s">
        <v>564</v>
      </c>
      <c r="D209" s="30">
        <v>176.6</v>
      </c>
      <c r="E209" s="30">
        <v>120</v>
      </c>
      <c r="F209" s="30"/>
      <c r="G209" s="30">
        <v>155.5</v>
      </c>
      <c r="H209" s="30">
        <v>120</v>
      </c>
      <c r="I209" s="30"/>
      <c r="J209" s="144">
        <f t="shared" si="9"/>
        <v>88.05209513023783</v>
      </c>
      <c r="K209" s="144">
        <f>H209/E209*100</f>
        <v>100</v>
      </c>
      <c r="L209" s="144"/>
      <c r="M209" s="35" t="s">
        <v>565</v>
      </c>
      <c r="N209" s="28" t="s">
        <v>37</v>
      </c>
    </row>
    <row r="210" spans="1:14" s="122" customFormat="1" ht="12.75">
      <c r="A210" s="28"/>
      <c r="B210" s="29" t="s">
        <v>566</v>
      </c>
      <c r="C210" s="28" t="s">
        <v>567</v>
      </c>
      <c r="D210" s="30">
        <v>500</v>
      </c>
      <c r="E210" s="30"/>
      <c r="F210" s="30"/>
      <c r="G210" s="30">
        <v>767.25</v>
      </c>
      <c r="H210" s="30"/>
      <c r="I210" s="30"/>
      <c r="J210" s="144">
        <f t="shared" si="9"/>
        <v>153.45</v>
      </c>
      <c r="K210" s="144"/>
      <c r="L210" s="144"/>
      <c r="M210" s="35" t="s">
        <v>568</v>
      </c>
      <c r="N210" s="28" t="s">
        <v>37</v>
      </c>
    </row>
    <row r="211" spans="1:14" s="122" customFormat="1" ht="12.75">
      <c r="A211" s="28"/>
      <c r="B211" s="29" t="s">
        <v>569</v>
      </c>
      <c r="C211" s="28" t="s">
        <v>570</v>
      </c>
      <c r="D211" s="58">
        <v>15972.53</v>
      </c>
      <c r="E211" s="30"/>
      <c r="F211" s="30"/>
      <c r="G211" s="30">
        <v>8199.2</v>
      </c>
      <c r="H211" s="30">
        <v>7183</v>
      </c>
      <c r="I211" s="30">
        <v>30</v>
      </c>
      <c r="J211" s="144">
        <f t="shared" si="9"/>
        <v>51.33313257198453</v>
      </c>
      <c r="K211" s="144"/>
      <c r="L211" s="144"/>
      <c r="M211" s="35" t="s">
        <v>571</v>
      </c>
      <c r="N211" s="28" t="s">
        <v>37</v>
      </c>
    </row>
    <row r="212" spans="1:14" s="122" customFormat="1" ht="12.75">
      <c r="A212" s="28"/>
      <c r="B212" s="29" t="s">
        <v>572</v>
      </c>
      <c r="C212" s="28" t="s">
        <v>573</v>
      </c>
      <c r="D212" s="30">
        <v>340</v>
      </c>
      <c r="E212" s="30"/>
      <c r="F212" s="30"/>
      <c r="G212" s="30">
        <v>588.06</v>
      </c>
      <c r="H212" s="30">
        <v>73</v>
      </c>
      <c r="I212" s="30">
        <v>34.4</v>
      </c>
      <c r="J212" s="144">
        <f t="shared" si="9"/>
        <v>172.95882352941175</v>
      </c>
      <c r="K212" s="144"/>
      <c r="L212" s="144"/>
      <c r="M212" s="35" t="s">
        <v>574</v>
      </c>
      <c r="N212" s="28" t="s">
        <v>37</v>
      </c>
    </row>
    <row r="213" spans="1:14" ht="42.75" customHeight="1">
      <c r="A213" s="28"/>
      <c r="B213" s="29" t="s">
        <v>575</v>
      </c>
      <c r="C213" s="28" t="s">
        <v>576</v>
      </c>
      <c r="D213" s="39"/>
      <c r="E213" s="39">
        <v>500</v>
      </c>
      <c r="F213" s="39"/>
      <c r="G213" s="39"/>
      <c r="H213" s="39"/>
      <c r="I213" s="39"/>
      <c r="J213" s="144"/>
      <c r="K213" s="144">
        <f>H213/E213*100</f>
        <v>0</v>
      </c>
      <c r="L213" s="144"/>
      <c r="M213" s="72" t="s">
        <v>577</v>
      </c>
      <c r="N213" s="28" t="s">
        <v>578</v>
      </c>
    </row>
    <row r="214" spans="1:14" s="122" customFormat="1" ht="12.75">
      <c r="A214" s="28"/>
      <c r="B214" s="29" t="s">
        <v>579</v>
      </c>
      <c r="C214" s="28" t="s">
        <v>580</v>
      </c>
      <c r="D214" s="39"/>
      <c r="E214" s="39">
        <v>250</v>
      </c>
      <c r="F214" s="39"/>
      <c r="G214" s="39"/>
      <c r="H214" s="39">
        <v>250</v>
      </c>
      <c r="I214" s="39"/>
      <c r="J214" s="144"/>
      <c r="K214" s="144">
        <f>H214/E214*100</f>
        <v>100</v>
      </c>
      <c r="L214" s="144"/>
      <c r="M214" s="70" t="s">
        <v>581</v>
      </c>
      <c r="N214" s="28" t="s">
        <v>582</v>
      </c>
    </row>
    <row r="215" spans="1:14" s="122" customFormat="1" ht="12.75">
      <c r="A215" s="28"/>
      <c r="B215" s="29" t="s">
        <v>583</v>
      </c>
      <c r="C215" s="28" t="s">
        <v>584</v>
      </c>
      <c r="D215" s="39"/>
      <c r="E215" s="39"/>
      <c r="F215" s="39">
        <v>500</v>
      </c>
      <c r="G215" s="39"/>
      <c r="H215" s="39"/>
      <c r="I215" s="39"/>
      <c r="J215" s="144"/>
      <c r="K215" s="144"/>
      <c r="L215" s="144">
        <f>I215/F215*100</f>
        <v>0</v>
      </c>
      <c r="M215" s="72" t="s">
        <v>585</v>
      </c>
      <c r="N215" s="28" t="s">
        <v>220</v>
      </c>
    </row>
    <row r="216" spans="1:14" s="122" customFormat="1" ht="12.75">
      <c r="A216" s="28"/>
      <c r="B216" s="29" t="s">
        <v>586</v>
      </c>
      <c r="C216" s="28" t="s">
        <v>587</v>
      </c>
      <c r="D216" s="39" t="s">
        <v>239</v>
      </c>
      <c r="E216" s="39" t="s">
        <v>239</v>
      </c>
      <c r="F216" s="39" t="s">
        <v>239</v>
      </c>
      <c r="G216" s="39" t="s">
        <v>239</v>
      </c>
      <c r="H216" s="39" t="s">
        <v>239</v>
      </c>
      <c r="I216" s="39" t="s">
        <v>239</v>
      </c>
      <c r="J216" s="144"/>
      <c r="K216" s="144"/>
      <c r="L216" s="144"/>
      <c r="M216" s="35" t="s">
        <v>588</v>
      </c>
      <c r="N216" s="28" t="s">
        <v>220</v>
      </c>
    </row>
    <row r="217" spans="1:14" s="122" customFormat="1" ht="12.75">
      <c r="A217" s="28"/>
      <c r="B217" s="29" t="s">
        <v>589</v>
      </c>
      <c r="C217" s="28" t="s">
        <v>590</v>
      </c>
      <c r="D217" s="30" t="s">
        <v>239</v>
      </c>
      <c r="E217" s="30" t="s">
        <v>239</v>
      </c>
      <c r="F217" s="30" t="s">
        <v>239</v>
      </c>
      <c r="G217" s="30" t="s">
        <v>239</v>
      </c>
      <c r="H217" s="30" t="s">
        <v>239</v>
      </c>
      <c r="I217" s="30" t="s">
        <v>239</v>
      </c>
      <c r="J217" s="144"/>
      <c r="K217" s="144"/>
      <c r="L217" s="144"/>
      <c r="M217" s="35" t="s">
        <v>588</v>
      </c>
      <c r="N217" s="28" t="s">
        <v>98</v>
      </c>
    </row>
    <row r="218" spans="1:14" s="122" customFormat="1" ht="12.75">
      <c r="A218" s="28"/>
      <c r="B218" s="29" t="s">
        <v>591</v>
      </c>
      <c r="C218" s="28" t="s">
        <v>592</v>
      </c>
      <c r="D218" s="30">
        <v>100</v>
      </c>
      <c r="E218" s="30">
        <v>2000</v>
      </c>
      <c r="F218" s="30"/>
      <c r="G218" s="30">
        <v>100</v>
      </c>
      <c r="H218" s="30">
        <v>2000</v>
      </c>
      <c r="I218" s="30"/>
      <c r="J218" s="144">
        <f>G218/D218*100</f>
        <v>100</v>
      </c>
      <c r="K218" s="144">
        <f>H218/E218*100</f>
        <v>100</v>
      </c>
      <c r="L218" s="144"/>
      <c r="M218" s="35" t="s">
        <v>593</v>
      </c>
      <c r="N218" s="28" t="s">
        <v>98</v>
      </c>
    </row>
    <row r="219" spans="1:14" s="122" customFormat="1" ht="12.75">
      <c r="A219" s="28"/>
      <c r="B219" s="29" t="s">
        <v>594</v>
      </c>
      <c r="C219" s="28" t="s">
        <v>595</v>
      </c>
      <c r="D219" s="30"/>
      <c r="E219" s="30">
        <v>300</v>
      </c>
      <c r="F219" s="30"/>
      <c r="G219" s="30"/>
      <c r="H219" s="30"/>
      <c r="I219" s="30"/>
      <c r="J219" s="144"/>
      <c r="K219" s="144">
        <f>H219/E219*100</f>
        <v>0</v>
      </c>
      <c r="L219" s="144"/>
      <c r="M219" s="35" t="s">
        <v>596</v>
      </c>
      <c r="N219" s="28" t="s">
        <v>163</v>
      </c>
    </row>
    <row r="220" spans="1:14" s="122" customFormat="1" ht="12.75">
      <c r="A220" s="28"/>
      <c r="B220" s="29" t="s">
        <v>597</v>
      </c>
      <c r="C220" s="28" t="s">
        <v>598</v>
      </c>
      <c r="D220" s="30">
        <v>80</v>
      </c>
      <c r="E220" s="30">
        <v>800</v>
      </c>
      <c r="F220" s="30"/>
      <c r="G220" s="30"/>
      <c r="H220" s="30"/>
      <c r="I220" s="30"/>
      <c r="J220" s="144"/>
      <c r="K220" s="144"/>
      <c r="L220" s="144"/>
      <c r="M220" s="35" t="s">
        <v>599</v>
      </c>
      <c r="N220" s="28" t="s">
        <v>163</v>
      </c>
    </row>
    <row r="221" spans="1:14" ht="12.75">
      <c r="A221" s="28"/>
      <c r="B221" s="29" t="s">
        <v>600</v>
      </c>
      <c r="C221" s="28" t="s">
        <v>601</v>
      </c>
      <c r="D221" s="30">
        <v>10</v>
      </c>
      <c r="E221" s="30"/>
      <c r="F221" s="30">
        <v>100</v>
      </c>
      <c r="G221" s="30"/>
      <c r="H221" s="30"/>
      <c r="I221" s="30"/>
      <c r="J221" s="144"/>
      <c r="K221" s="144"/>
      <c r="L221" s="144"/>
      <c r="M221" s="35" t="s">
        <v>602</v>
      </c>
      <c r="N221" s="28" t="s">
        <v>163</v>
      </c>
    </row>
    <row r="222" spans="1:14" s="122" customFormat="1" ht="12.75">
      <c r="A222" s="28"/>
      <c r="B222" s="29" t="s">
        <v>603</v>
      </c>
      <c r="C222" s="28" t="s">
        <v>604</v>
      </c>
      <c r="D222" s="30"/>
      <c r="E222" s="30">
        <v>10000</v>
      </c>
      <c r="F222" s="30"/>
      <c r="G222" s="30"/>
      <c r="H222" s="30"/>
      <c r="I222" s="30"/>
      <c r="J222" s="144"/>
      <c r="K222" s="144"/>
      <c r="L222" s="144"/>
      <c r="M222" s="35" t="s">
        <v>605</v>
      </c>
      <c r="N222" s="28" t="s">
        <v>259</v>
      </c>
    </row>
    <row r="223" spans="1:14" s="122" customFormat="1" ht="12.75">
      <c r="A223" s="28"/>
      <c r="B223" s="29" t="s">
        <v>606</v>
      </c>
      <c r="C223" s="28" t="s">
        <v>607</v>
      </c>
      <c r="D223" s="30"/>
      <c r="E223" s="30">
        <v>1500</v>
      </c>
      <c r="F223" s="30"/>
      <c r="G223" s="30"/>
      <c r="H223" s="30"/>
      <c r="I223" s="30"/>
      <c r="J223" s="144"/>
      <c r="K223" s="144"/>
      <c r="L223" s="144"/>
      <c r="M223" s="35" t="s">
        <v>608</v>
      </c>
      <c r="N223" s="28" t="s">
        <v>112</v>
      </c>
    </row>
    <row r="224" spans="1:14" s="122" customFormat="1" ht="12.75">
      <c r="A224" s="28"/>
      <c r="B224" s="29" t="s">
        <v>609</v>
      </c>
      <c r="C224" s="28" t="s">
        <v>610</v>
      </c>
      <c r="D224" s="30" t="s">
        <v>239</v>
      </c>
      <c r="E224" s="30" t="s">
        <v>239</v>
      </c>
      <c r="F224" s="30" t="s">
        <v>239</v>
      </c>
      <c r="G224" s="30" t="s">
        <v>239</v>
      </c>
      <c r="H224" s="30" t="s">
        <v>239</v>
      </c>
      <c r="I224" s="30" t="s">
        <v>239</v>
      </c>
      <c r="J224" s="144"/>
      <c r="K224" s="144"/>
      <c r="L224" s="144"/>
      <c r="M224" s="35" t="s">
        <v>293</v>
      </c>
      <c r="N224" s="28" t="s">
        <v>112</v>
      </c>
    </row>
    <row r="225" spans="1:14" s="122" customFormat="1" ht="12.75">
      <c r="A225" s="28"/>
      <c r="B225" s="29" t="s">
        <v>611</v>
      </c>
      <c r="C225" s="28" t="s">
        <v>612</v>
      </c>
      <c r="D225" s="30">
        <v>40</v>
      </c>
      <c r="E225" s="30"/>
      <c r="F225" s="30">
        <v>30</v>
      </c>
      <c r="G225" s="30"/>
      <c r="H225" s="30"/>
      <c r="I225" s="30"/>
      <c r="J225" s="144"/>
      <c r="K225" s="144"/>
      <c r="L225" s="144"/>
      <c r="M225" s="35" t="s">
        <v>243</v>
      </c>
      <c r="N225" s="28" t="s">
        <v>94</v>
      </c>
    </row>
    <row r="226" spans="1:14" s="122" customFormat="1" ht="12.75" hidden="1">
      <c r="A226" s="145"/>
      <c r="B226" s="146"/>
      <c r="C226" s="145" t="s">
        <v>229</v>
      </c>
      <c r="D226" s="147">
        <f aca="true" t="shared" si="10" ref="D226:I226">D204+D205+D206+D207+D208+D209+D210+D211+D212+D213+D214+D215+D218+D219+D220+D221+D222+D223+D225</f>
        <v>26147.13</v>
      </c>
      <c r="E226" s="147">
        <f t="shared" si="10"/>
        <v>18686.1</v>
      </c>
      <c r="F226" s="147">
        <f t="shared" si="10"/>
        <v>630</v>
      </c>
      <c r="G226" s="147">
        <f t="shared" si="10"/>
        <v>15281.81</v>
      </c>
      <c r="H226" s="147">
        <f t="shared" si="10"/>
        <v>14112.4</v>
      </c>
      <c r="I226" s="147">
        <f t="shared" si="10"/>
        <v>155.4</v>
      </c>
      <c r="J226" s="148">
        <f>G226/D226*100</f>
        <v>58.44545844993312</v>
      </c>
      <c r="K226" s="148">
        <f>H226/E226*100</f>
        <v>75.52351748090828</v>
      </c>
      <c r="L226" s="148">
        <f>I226/F226*100</f>
        <v>24.666666666666668</v>
      </c>
      <c r="M226" s="149"/>
      <c r="N226" s="145"/>
    </row>
    <row r="227" spans="1:14" ht="12.75">
      <c r="A227" s="30" t="s">
        <v>613</v>
      </c>
      <c r="B227" s="30"/>
      <c r="C227" s="30"/>
      <c r="D227" s="30"/>
      <c r="E227" s="30"/>
      <c r="F227" s="30"/>
      <c r="G227" s="30"/>
      <c r="H227" s="30"/>
      <c r="I227" s="30"/>
      <c r="J227" s="31"/>
      <c r="K227" s="31"/>
      <c r="L227" s="31"/>
      <c r="M227" s="32"/>
      <c r="N227" s="28"/>
    </row>
    <row r="228" spans="1:14" ht="12.75">
      <c r="A228" s="28"/>
      <c r="B228" s="29" t="s">
        <v>614</v>
      </c>
      <c r="C228" s="28" t="s">
        <v>615</v>
      </c>
      <c r="D228" s="39" t="s">
        <v>239</v>
      </c>
      <c r="E228" s="39" t="s">
        <v>239</v>
      </c>
      <c r="F228" s="39" t="s">
        <v>239</v>
      </c>
      <c r="G228" s="39" t="s">
        <v>239</v>
      </c>
      <c r="H228" s="39" t="s">
        <v>239</v>
      </c>
      <c r="I228" s="39" t="s">
        <v>239</v>
      </c>
      <c r="J228" s="40"/>
      <c r="K228" s="40"/>
      <c r="L228" s="40"/>
      <c r="M228" s="35" t="s">
        <v>616</v>
      </c>
      <c r="N228" s="28" t="s">
        <v>578</v>
      </c>
    </row>
    <row r="229" spans="1:14" ht="12.75">
      <c r="A229" s="28"/>
      <c r="B229" s="29" t="s">
        <v>617</v>
      </c>
      <c r="C229" s="28" t="s">
        <v>618</v>
      </c>
      <c r="D229" s="39" t="s">
        <v>239</v>
      </c>
      <c r="E229" s="39" t="s">
        <v>239</v>
      </c>
      <c r="F229" s="39" t="s">
        <v>239</v>
      </c>
      <c r="G229" s="39" t="s">
        <v>239</v>
      </c>
      <c r="H229" s="39" t="s">
        <v>239</v>
      </c>
      <c r="I229" s="39" t="s">
        <v>239</v>
      </c>
      <c r="J229" s="40"/>
      <c r="K229" s="40"/>
      <c r="L229" s="40"/>
      <c r="M229" s="35" t="s">
        <v>619</v>
      </c>
      <c r="N229" s="28" t="s">
        <v>578</v>
      </c>
    </row>
    <row r="230" spans="1:14" ht="12.75">
      <c r="A230" s="28"/>
      <c r="B230" s="29" t="s">
        <v>620</v>
      </c>
      <c r="C230" s="28" t="s">
        <v>621</v>
      </c>
      <c r="D230" s="39"/>
      <c r="E230" s="39"/>
      <c r="F230" s="39">
        <v>40000</v>
      </c>
      <c r="G230" s="39"/>
      <c r="H230" s="39"/>
      <c r="I230" s="39"/>
      <c r="J230" s="40"/>
      <c r="K230" s="40"/>
      <c r="L230" s="40"/>
      <c r="M230" s="35" t="s">
        <v>622</v>
      </c>
      <c r="N230" s="28" t="s">
        <v>578</v>
      </c>
    </row>
    <row r="231" spans="1:14" ht="12.75">
      <c r="A231" s="28"/>
      <c r="B231" s="29" t="s">
        <v>623</v>
      </c>
      <c r="C231" s="28" t="s">
        <v>624</v>
      </c>
      <c r="D231" s="39"/>
      <c r="E231" s="39"/>
      <c r="F231" s="39">
        <v>2000</v>
      </c>
      <c r="G231" s="39"/>
      <c r="H231" s="39"/>
      <c r="I231" s="39"/>
      <c r="J231" s="40"/>
      <c r="K231" s="40"/>
      <c r="L231" s="40"/>
      <c r="M231" s="35" t="s">
        <v>625</v>
      </c>
      <c r="N231" s="28" t="s">
        <v>578</v>
      </c>
    </row>
    <row r="232" spans="1:14" ht="12.75">
      <c r="A232" s="28"/>
      <c r="B232" s="29" t="s">
        <v>626</v>
      </c>
      <c r="C232" s="28" t="s">
        <v>627</v>
      </c>
      <c r="D232" s="39">
        <v>2144</v>
      </c>
      <c r="E232" s="39"/>
      <c r="F232" s="39"/>
      <c r="G232" s="39">
        <v>2568</v>
      </c>
      <c r="H232" s="39"/>
      <c r="I232" s="39"/>
      <c r="J232" s="40"/>
      <c r="K232" s="40"/>
      <c r="L232" s="40"/>
      <c r="M232" s="35" t="s">
        <v>628</v>
      </c>
      <c r="N232" s="28" t="s">
        <v>578</v>
      </c>
    </row>
    <row r="233" spans="1:14" s="122" customFormat="1" ht="12.75">
      <c r="A233" s="28"/>
      <c r="B233" s="29" t="s">
        <v>629</v>
      </c>
      <c r="C233" s="28" t="s">
        <v>630</v>
      </c>
      <c r="D233" s="39">
        <v>1000</v>
      </c>
      <c r="E233" s="39"/>
      <c r="F233" s="39"/>
      <c r="G233" s="39"/>
      <c r="H233" s="39"/>
      <c r="I233" s="39"/>
      <c r="J233" s="40"/>
      <c r="K233" s="40"/>
      <c r="L233" s="40"/>
      <c r="M233" s="35" t="s">
        <v>631</v>
      </c>
      <c r="N233" s="28" t="s">
        <v>37</v>
      </c>
    </row>
    <row r="234" spans="1:14" s="122" customFormat="1" ht="12.75">
      <c r="A234" s="28"/>
      <c r="B234" s="29" t="s">
        <v>632</v>
      </c>
      <c r="C234" s="28" t="s">
        <v>633</v>
      </c>
      <c r="D234" s="39" t="s">
        <v>239</v>
      </c>
      <c r="E234" s="39" t="s">
        <v>239</v>
      </c>
      <c r="F234" s="39" t="s">
        <v>239</v>
      </c>
      <c r="G234" s="39" t="s">
        <v>239</v>
      </c>
      <c r="H234" s="39" t="s">
        <v>239</v>
      </c>
      <c r="I234" s="39" t="s">
        <v>239</v>
      </c>
      <c r="J234" s="40"/>
      <c r="K234" s="40"/>
      <c r="L234" s="40"/>
      <c r="M234" s="150" t="s">
        <v>634</v>
      </c>
      <c r="N234" s="28" t="s">
        <v>220</v>
      </c>
    </row>
    <row r="235" spans="1:14" s="122" customFormat="1" ht="12.75">
      <c r="A235" s="28"/>
      <c r="B235" s="29" t="s">
        <v>635</v>
      </c>
      <c r="C235" s="28" t="s">
        <v>636</v>
      </c>
      <c r="D235" s="39" t="s">
        <v>239</v>
      </c>
      <c r="E235" s="39" t="s">
        <v>239</v>
      </c>
      <c r="F235" s="39" t="s">
        <v>239</v>
      </c>
      <c r="G235" s="39" t="s">
        <v>239</v>
      </c>
      <c r="H235" s="39" t="s">
        <v>239</v>
      </c>
      <c r="I235" s="39" t="s">
        <v>239</v>
      </c>
      <c r="J235" s="40"/>
      <c r="K235" s="40"/>
      <c r="L235" s="40"/>
      <c r="M235" s="150" t="s">
        <v>634</v>
      </c>
      <c r="N235" s="28" t="s">
        <v>98</v>
      </c>
    </row>
    <row r="236" spans="1:14" s="122" customFormat="1" ht="12.75">
      <c r="A236" s="28"/>
      <c r="B236" s="29" t="s">
        <v>637</v>
      </c>
      <c r="C236" s="28" t="s">
        <v>638</v>
      </c>
      <c r="D236" s="39" t="s">
        <v>239</v>
      </c>
      <c r="E236" s="39" t="s">
        <v>239</v>
      </c>
      <c r="F236" s="39" t="s">
        <v>239</v>
      </c>
      <c r="G236" s="39" t="s">
        <v>239</v>
      </c>
      <c r="H236" s="39" t="s">
        <v>239</v>
      </c>
      <c r="I236" s="39" t="s">
        <v>239</v>
      </c>
      <c r="J236" s="40"/>
      <c r="K236" s="40"/>
      <c r="L236" s="40"/>
      <c r="M236" s="150" t="s">
        <v>634</v>
      </c>
      <c r="N236" s="28" t="s">
        <v>163</v>
      </c>
    </row>
    <row r="237" spans="1:14" s="122" customFormat="1" ht="12.75">
      <c r="A237" s="28"/>
      <c r="B237" s="29" t="s">
        <v>639</v>
      </c>
      <c r="C237" s="28" t="s">
        <v>640</v>
      </c>
      <c r="D237" s="30" t="s">
        <v>239</v>
      </c>
      <c r="E237" s="30" t="s">
        <v>239</v>
      </c>
      <c r="F237" s="30" t="s">
        <v>239</v>
      </c>
      <c r="G237" s="30" t="s">
        <v>239</v>
      </c>
      <c r="H237" s="30" t="s">
        <v>239</v>
      </c>
      <c r="I237" s="30" t="s">
        <v>239</v>
      </c>
      <c r="J237" s="31"/>
      <c r="K237" s="31"/>
      <c r="L237" s="31"/>
      <c r="M237" s="35" t="s">
        <v>641</v>
      </c>
      <c r="N237" s="28" t="s">
        <v>112</v>
      </c>
    </row>
    <row r="238" spans="1:14" s="153" customFormat="1" ht="12.75" hidden="1">
      <c r="A238" s="98"/>
      <c r="B238" s="99"/>
      <c r="C238" s="98" t="s">
        <v>229</v>
      </c>
      <c r="D238" s="151">
        <f aca="true" t="shared" si="11" ref="D238:I238">D230+D231+D232+D233</f>
        <v>3144</v>
      </c>
      <c r="E238" s="151">
        <f t="shared" si="11"/>
        <v>0</v>
      </c>
      <c r="F238" s="151">
        <f t="shared" si="11"/>
        <v>42000</v>
      </c>
      <c r="G238" s="151">
        <f t="shared" si="11"/>
        <v>2568</v>
      </c>
      <c r="H238" s="151">
        <f t="shared" si="11"/>
        <v>0</v>
      </c>
      <c r="I238" s="151">
        <f t="shared" si="11"/>
        <v>0</v>
      </c>
      <c r="J238" s="151">
        <f>G238/D238*100</f>
        <v>81.67938931297711</v>
      </c>
      <c r="K238" s="151"/>
      <c r="L238" s="151"/>
      <c r="M238" s="152"/>
      <c r="N238" s="98"/>
    </row>
    <row r="239" spans="1:14" ht="12.75">
      <c r="A239" s="30" t="s">
        <v>642</v>
      </c>
      <c r="B239" s="30"/>
      <c r="C239" s="30"/>
      <c r="D239" s="30"/>
      <c r="E239" s="30"/>
      <c r="F239" s="30"/>
      <c r="G239" s="30"/>
      <c r="H239" s="30"/>
      <c r="I239" s="30"/>
      <c r="J239" s="31"/>
      <c r="K239" s="31"/>
      <c r="L239" s="31"/>
      <c r="M239" s="32"/>
      <c r="N239" s="28"/>
    </row>
    <row r="240" spans="1:14" ht="12.75">
      <c r="A240" s="28"/>
      <c r="B240" s="29" t="s">
        <v>643</v>
      </c>
      <c r="C240" s="28" t="s">
        <v>644</v>
      </c>
      <c r="D240" s="39"/>
      <c r="E240" s="39">
        <v>500</v>
      </c>
      <c r="F240" s="39"/>
      <c r="G240" s="39"/>
      <c r="H240" s="39"/>
      <c r="I240" s="39"/>
      <c r="J240" s="40"/>
      <c r="K240" s="40"/>
      <c r="L240" s="40"/>
      <c r="M240" s="35" t="s">
        <v>645</v>
      </c>
      <c r="N240" s="28" t="s">
        <v>578</v>
      </c>
    </row>
    <row r="241" spans="1:14" s="154" customFormat="1" ht="12.75" hidden="1">
      <c r="A241" s="98"/>
      <c r="B241" s="99"/>
      <c r="C241" s="98" t="s">
        <v>229</v>
      </c>
      <c r="D241" s="100">
        <f aca="true" t="shared" si="12" ref="D241:J241">D240</f>
        <v>0</v>
      </c>
      <c r="E241" s="100">
        <f t="shared" si="12"/>
        <v>500</v>
      </c>
      <c r="F241" s="100">
        <f t="shared" si="12"/>
        <v>0</v>
      </c>
      <c r="G241" s="100">
        <f t="shared" si="12"/>
        <v>0</v>
      </c>
      <c r="H241" s="100">
        <f t="shared" si="12"/>
        <v>0</v>
      </c>
      <c r="I241" s="100">
        <f t="shared" si="12"/>
        <v>0</v>
      </c>
      <c r="J241" s="100">
        <f t="shared" si="12"/>
        <v>0</v>
      </c>
      <c r="K241" s="100"/>
      <c r="L241" s="100"/>
      <c r="M241" s="152"/>
      <c r="N241" s="98"/>
    </row>
    <row r="242" spans="1:14" s="122" customFormat="1" ht="12.75">
      <c r="A242" s="30" t="s">
        <v>646</v>
      </c>
      <c r="B242" s="30"/>
      <c r="C242" s="30"/>
      <c r="D242" s="30"/>
      <c r="E242" s="30"/>
      <c r="F242" s="30"/>
      <c r="G242" s="30"/>
      <c r="H242" s="30"/>
      <c r="I242" s="30"/>
      <c r="J242" s="31"/>
      <c r="K242" s="31"/>
      <c r="L242" s="31"/>
      <c r="M242" s="32"/>
      <c r="N242" s="28"/>
    </row>
    <row r="243" spans="1:14" s="122" customFormat="1" ht="12.75">
      <c r="A243" s="28"/>
      <c r="B243" s="29" t="s">
        <v>647</v>
      </c>
      <c r="C243" s="28" t="s">
        <v>648</v>
      </c>
      <c r="D243" s="39" t="s">
        <v>24</v>
      </c>
      <c r="E243" s="39"/>
      <c r="F243" s="39"/>
      <c r="G243" s="39"/>
      <c r="H243" s="39"/>
      <c r="I243" s="39"/>
      <c r="J243" s="40"/>
      <c r="K243" s="40"/>
      <c r="L243" s="40"/>
      <c r="M243" s="70" t="s">
        <v>649</v>
      </c>
      <c r="N243" s="28" t="s">
        <v>247</v>
      </c>
    </row>
    <row r="244" spans="1:14" s="122" customFormat="1" ht="12.75">
      <c r="A244" s="73"/>
      <c r="B244" s="74" t="s">
        <v>650</v>
      </c>
      <c r="C244" s="73" t="s">
        <v>651</v>
      </c>
      <c r="D244" s="155"/>
      <c r="E244" s="155">
        <v>2000</v>
      </c>
      <c r="F244" s="155"/>
      <c r="G244" s="156"/>
      <c r="H244" s="156"/>
      <c r="I244" s="156"/>
      <c r="J244" s="157"/>
      <c r="K244" s="157"/>
      <c r="L244" s="157"/>
      <c r="M244" s="35" t="s">
        <v>652</v>
      </c>
      <c r="N244" s="73" t="s">
        <v>247</v>
      </c>
    </row>
    <row r="245" spans="1:14" s="122" customFormat="1" ht="12.75">
      <c r="A245" s="73"/>
      <c r="B245" s="74" t="s">
        <v>653</v>
      </c>
      <c r="C245" s="73" t="s">
        <v>654</v>
      </c>
      <c r="D245" s="155">
        <v>200</v>
      </c>
      <c r="E245" s="155"/>
      <c r="F245" s="155"/>
      <c r="G245" s="156"/>
      <c r="H245" s="156"/>
      <c r="I245" s="156"/>
      <c r="J245" s="157"/>
      <c r="K245" s="157"/>
      <c r="L245" s="157"/>
      <c r="M245" s="35" t="s">
        <v>655</v>
      </c>
      <c r="N245" s="73" t="s">
        <v>247</v>
      </c>
    </row>
    <row r="246" spans="1:14" s="153" customFormat="1" ht="12.75" hidden="1">
      <c r="A246" s="158"/>
      <c r="B246" s="159"/>
      <c r="C246" s="158" t="s">
        <v>229</v>
      </c>
      <c r="D246" s="160">
        <f>D244+D245</f>
        <v>200</v>
      </c>
      <c r="E246" s="160">
        <f>E244+E245</f>
        <v>2000</v>
      </c>
      <c r="F246" s="160"/>
      <c r="G246" s="160"/>
      <c r="H246" s="160"/>
      <c r="I246" s="160"/>
      <c r="J246" s="160"/>
      <c r="K246" s="160"/>
      <c r="L246" s="160"/>
      <c r="M246" s="152"/>
      <c r="N246" s="158"/>
    </row>
    <row r="247" spans="1:14" ht="12.75">
      <c r="A247" s="30" t="s">
        <v>656</v>
      </c>
      <c r="B247" s="30"/>
      <c r="C247" s="30"/>
      <c r="D247" s="30"/>
      <c r="E247" s="30"/>
      <c r="F247" s="30"/>
      <c r="G247" s="30"/>
      <c r="H247" s="30"/>
      <c r="I247" s="30"/>
      <c r="J247" s="31"/>
      <c r="K247" s="31"/>
      <c r="L247" s="31"/>
      <c r="M247" s="32"/>
      <c r="N247" s="28"/>
    </row>
    <row r="248" spans="1:14" s="122" customFormat="1" ht="12.75">
      <c r="A248" s="28"/>
      <c r="B248" s="29" t="s">
        <v>657</v>
      </c>
      <c r="C248" s="28" t="s">
        <v>658</v>
      </c>
      <c r="D248" s="39">
        <v>200</v>
      </c>
      <c r="E248" s="39">
        <v>15500</v>
      </c>
      <c r="F248" s="45"/>
      <c r="G248" s="39"/>
      <c r="H248" s="39">
        <v>5762.3</v>
      </c>
      <c r="I248" s="39"/>
      <c r="J248" s="40"/>
      <c r="K248" s="40"/>
      <c r="L248" s="40"/>
      <c r="M248" s="35" t="s">
        <v>659</v>
      </c>
      <c r="N248" s="28" t="s">
        <v>660</v>
      </c>
    </row>
    <row r="249" spans="1:14" ht="12.75">
      <c r="A249" s="28"/>
      <c r="B249" s="29" t="s">
        <v>661</v>
      </c>
      <c r="C249" s="28" t="s">
        <v>662</v>
      </c>
      <c r="D249" s="39"/>
      <c r="E249" s="45">
        <v>6406.8</v>
      </c>
      <c r="F249" s="39"/>
      <c r="G249" s="39"/>
      <c r="H249" s="39">
        <v>8649</v>
      </c>
      <c r="I249" s="39"/>
      <c r="J249" s="40"/>
      <c r="K249" s="40"/>
      <c r="L249" s="40"/>
      <c r="M249" s="35" t="s">
        <v>663</v>
      </c>
      <c r="N249" s="28" t="s">
        <v>660</v>
      </c>
    </row>
    <row r="250" spans="1:14" ht="12.75">
      <c r="A250" s="28"/>
      <c r="B250" s="29" t="s">
        <v>664</v>
      </c>
      <c r="C250" s="28" t="s">
        <v>665</v>
      </c>
      <c r="D250" s="39"/>
      <c r="E250" s="39">
        <v>1000</v>
      </c>
      <c r="F250" s="45"/>
      <c r="G250" s="39"/>
      <c r="H250" s="39">
        <v>849.1</v>
      </c>
      <c r="I250" s="39"/>
      <c r="J250" s="40"/>
      <c r="K250" s="40"/>
      <c r="L250" s="40"/>
      <c r="M250" s="35" t="s">
        <v>663</v>
      </c>
      <c r="N250" s="28" t="s">
        <v>660</v>
      </c>
    </row>
    <row r="251" spans="1:14" ht="12.75">
      <c r="A251" s="28"/>
      <c r="B251" s="29" t="s">
        <v>666</v>
      </c>
      <c r="C251" s="28" t="s">
        <v>667</v>
      </c>
      <c r="D251" s="39"/>
      <c r="E251" s="39"/>
      <c r="F251" s="45">
        <v>500</v>
      </c>
      <c r="G251" s="39"/>
      <c r="H251" s="39"/>
      <c r="I251" s="39">
        <v>500</v>
      </c>
      <c r="J251" s="40"/>
      <c r="K251" s="40"/>
      <c r="L251" s="40"/>
      <c r="M251" s="35" t="s">
        <v>663</v>
      </c>
      <c r="N251" s="28" t="s">
        <v>660</v>
      </c>
    </row>
    <row r="252" spans="1:14" ht="12.75">
      <c r="A252" s="28"/>
      <c r="B252" s="29" t="s">
        <v>668</v>
      </c>
      <c r="C252" s="28" t="s">
        <v>669</v>
      </c>
      <c r="D252" s="39"/>
      <c r="E252" s="39">
        <v>2855.6</v>
      </c>
      <c r="F252" s="45"/>
      <c r="G252" s="39"/>
      <c r="H252" s="39">
        <v>2090.3</v>
      </c>
      <c r="I252" s="39"/>
      <c r="J252" s="40"/>
      <c r="K252" s="40"/>
      <c r="L252" s="40"/>
      <c r="M252" s="35" t="s">
        <v>663</v>
      </c>
      <c r="N252" s="28" t="s">
        <v>660</v>
      </c>
    </row>
    <row r="253" spans="1:14" ht="12.75">
      <c r="A253" s="28"/>
      <c r="B253" s="29" t="s">
        <v>670</v>
      </c>
      <c r="C253" s="28" t="s">
        <v>671</v>
      </c>
      <c r="D253" s="39"/>
      <c r="E253" s="39">
        <v>1500</v>
      </c>
      <c r="F253" s="45"/>
      <c r="G253" s="39"/>
      <c r="H253" s="39">
        <v>2265.3</v>
      </c>
      <c r="I253" s="39"/>
      <c r="J253" s="40"/>
      <c r="K253" s="40"/>
      <c r="L253" s="40"/>
      <c r="M253" s="35" t="s">
        <v>663</v>
      </c>
      <c r="N253" s="28" t="s">
        <v>660</v>
      </c>
    </row>
    <row r="254" spans="1:14" ht="12.75">
      <c r="A254" s="28"/>
      <c r="B254" s="29" t="s">
        <v>672</v>
      </c>
      <c r="C254" s="28" t="s">
        <v>673</v>
      </c>
      <c r="D254" s="39">
        <v>400</v>
      </c>
      <c r="E254" s="39"/>
      <c r="F254" s="45"/>
      <c r="G254" s="39"/>
      <c r="H254" s="39"/>
      <c r="I254" s="39"/>
      <c r="J254" s="40"/>
      <c r="K254" s="40"/>
      <c r="L254" s="40"/>
      <c r="M254" s="161" t="s">
        <v>674</v>
      </c>
      <c r="N254" s="28" t="s">
        <v>660</v>
      </c>
    </row>
    <row r="255" spans="1:14" ht="12.75">
      <c r="A255" s="28"/>
      <c r="B255" s="29" t="s">
        <v>675</v>
      </c>
      <c r="C255" s="28" t="s">
        <v>676</v>
      </c>
      <c r="D255" s="39">
        <v>200</v>
      </c>
      <c r="E255" s="39"/>
      <c r="F255" s="45"/>
      <c r="G255" s="39"/>
      <c r="H255" s="39"/>
      <c r="I255" s="39"/>
      <c r="J255" s="40"/>
      <c r="K255" s="40"/>
      <c r="L255" s="40"/>
      <c r="M255" s="161" t="s">
        <v>674</v>
      </c>
      <c r="N255" s="28" t="s">
        <v>660</v>
      </c>
    </row>
    <row r="256" spans="1:14" ht="12.75">
      <c r="A256" s="28"/>
      <c r="B256" s="29" t="s">
        <v>677</v>
      </c>
      <c r="C256" s="28" t="s">
        <v>678</v>
      </c>
      <c r="D256" s="39"/>
      <c r="E256" s="39"/>
      <c r="F256" s="39"/>
      <c r="G256" s="39"/>
      <c r="H256" s="39"/>
      <c r="I256" s="39"/>
      <c r="J256" s="162"/>
      <c r="K256" s="40"/>
      <c r="L256" s="40"/>
      <c r="M256" s="35" t="s">
        <v>679</v>
      </c>
      <c r="N256" s="28" t="s">
        <v>660</v>
      </c>
    </row>
    <row r="257" spans="1:14" ht="12.75" hidden="1">
      <c r="A257" s="98"/>
      <c r="B257" s="99"/>
      <c r="C257" s="98" t="s">
        <v>229</v>
      </c>
      <c r="D257" s="100">
        <f aca="true" t="shared" si="13" ref="D257:I257">D248+D249+D250+D251+D252+D253+D254+D255+D256</f>
        <v>800</v>
      </c>
      <c r="E257" s="100">
        <f t="shared" si="13"/>
        <v>27262.399999999998</v>
      </c>
      <c r="F257" s="100">
        <f t="shared" si="13"/>
        <v>500</v>
      </c>
      <c r="G257" s="100">
        <f t="shared" si="13"/>
        <v>0</v>
      </c>
      <c r="H257" s="100">
        <f t="shared" si="13"/>
        <v>19616</v>
      </c>
      <c r="I257" s="100">
        <f t="shared" si="13"/>
        <v>500</v>
      </c>
      <c r="J257" s="163">
        <f>G257/D257*100</f>
        <v>0</v>
      </c>
      <c r="K257" s="163">
        <f>H257/E257*100</f>
        <v>71.95257937672399</v>
      </c>
      <c r="L257" s="163">
        <f>I257/F257*100</f>
        <v>100</v>
      </c>
      <c r="M257" s="152"/>
      <c r="N257" s="98"/>
    </row>
    <row r="258" spans="1:14" s="122" customFormat="1" ht="12.75">
      <c r="A258" s="24" t="s">
        <v>680</v>
      </c>
      <c r="B258" s="24"/>
      <c r="C258" s="24"/>
      <c r="D258" s="24"/>
      <c r="E258" s="24"/>
      <c r="F258" s="24"/>
      <c r="G258" s="24"/>
      <c r="H258" s="24"/>
      <c r="I258" s="24"/>
      <c r="J258" s="24"/>
      <c r="K258" s="24"/>
      <c r="L258" s="24"/>
      <c r="M258" s="24"/>
      <c r="N258" s="24"/>
    </row>
    <row r="259" spans="1:14" s="122" customFormat="1" ht="12.75">
      <c r="A259" s="28" t="s">
        <v>681</v>
      </c>
      <c r="B259" s="29" t="s">
        <v>682</v>
      </c>
      <c r="C259" s="28" t="s">
        <v>683</v>
      </c>
      <c r="D259" s="39">
        <v>850</v>
      </c>
      <c r="E259" s="39"/>
      <c r="F259" s="39"/>
      <c r="G259" s="39">
        <v>700.5</v>
      </c>
      <c r="H259" s="39"/>
      <c r="I259" s="39"/>
      <c r="J259" s="40"/>
      <c r="K259" s="40"/>
      <c r="L259" s="40"/>
      <c r="M259" s="35" t="s">
        <v>684</v>
      </c>
      <c r="N259" s="28" t="s">
        <v>685</v>
      </c>
    </row>
    <row r="260" spans="1:14" s="122" customFormat="1" ht="12.75">
      <c r="A260" s="28"/>
      <c r="B260" s="29" t="s">
        <v>686</v>
      </c>
      <c r="C260" s="28" t="s">
        <v>687</v>
      </c>
      <c r="D260" s="39">
        <v>341.2</v>
      </c>
      <c r="E260" s="39"/>
      <c r="F260" s="39"/>
      <c r="G260" s="39">
        <v>479</v>
      </c>
      <c r="H260" s="39"/>
      <c r="I260" s="39"/>
      <c r="J260" s="40"/>
      <c r="K260" s="40"/>
      <c r="L260" s="40"/>
      <c r="M260" s="70" t="s">
        <v>93</v>
      </c>
      <c r="N260" s="28" t="s">
        <v>94</v>
      </c>
    </row>
    <row r="261" spans="1:14" s="122" customFormat="1" ht="12.75">
      <c r="A261" s="28"/>
      <c r="B261" s="29" t="s">
        <v>688</v>
      </c>
      <c r="C261" s="28" t="s">
        <v>689</v>
      </c>
      <c r="D261" s="39">
        <v>140</v>
      </c>
      <c r="E261" s="39"/>
      <c r="F261" s="39"/>
      <c r="G261" s="45">
        <v>96.2</v>
      </c>
      <c r="H261" s="39"/>
      <c r="I261" s="39"/>
      <c r="J261" s="40"/>
      <c r="K261" s="40"/>
      <c r="L261" s="40"/>
      <c r="M261" s="35" t="s">
        <v>690</v>
      </c>
      <c r="N261" s="28" t="s">
        <v>98</v>
      </c>
    </row>
    <row r="262" spans="1:14" s="122" customFormat="1" ht="12.75">
      <c r="A262" s="28"/>
      <c r="B262" s="29" t="s">
        <v>691</v>
      </c>
      <c r="C262" s="28" t="s">
        <v>692</v>
      </c>
      <c r="D262" s="39"/>
      <c r="E262" s="39"/>
      <c r="F262" s="39"/>
      <c r="G262" s="45">
        <v>42.1</v>
      </c>
      <c r="H262" s="39"/>
      <c r="I262" s="39"/>
      <c r="J262" s="40"/>
      <c r="K262" s="40"/>
      <c r="L262" s="40"/>
      <c r="M262" s="35" t="s">
        <v>693</v>
      </c>
      <c r="N262" s="28" t="s">
        <v>163</v>
      </c>
    </row>
    <row r="263" spans="1:14" s="122" customFormat="1" ht="324.75" customHeight="1">
      <c r="A263" s="28"/>
      <c r="B263" s="29" t="s">
        <v>694</v>
      </c>
      <c r="C263" s="28" t="s">
        <v>695</v>
      </c>
      <c r="D263" s="39">
        <v>300</v>
      </c>
      <c r="E263" s="39">
        <v>160</v>
      </c>
      <c r="F263" s="39"/>
      <c r="G263" s="39">
        <v>479.4</v>
      </c>
      <c r="H263" s="39"/>
      <c r="I263" s="39"/>
      <c r="J263" s="40"/>
      <c r="K263" s="40"/>
      <c r="L263" s="40"/>
      <c r="M263" s="35" t="s">
        <v>696</v>
      </c>
      <c r="N263" s="28" t="s">
        <v>112</v>
      </c>
    </row>
    <row r="264" spans="1:14" s="122" customFormat="1" ht="12.75">
      <c r="A264" s="68"/>
      <c r="B264" s="29" t="s">
        <v>697</v>
      </c>
      <c r="C264" s="28" t="s">
        <v>698</v>
      </c>
      <c r="D264" s="39" t="s">
        <v>24</v>
      </c>
      <c r="E264" s="39"/>
      <c r="F264" s="39"/>
      <c r="G264" s="39"/>
      <c r="H264" s="39"/>
      <c r="I264" s="39"/>
      <c r="J264" s="40"/>
      <c r="K264" s="164"/>
      <c r="L264" s="164"/>
      <c r="M264" s="72" t="s">
        <v>699</v>
      </c>
      <c r="N264" s="28" t="s">
        <v>247</v>
      </c>
    </row>
    <row r="265" spans="1:14" s="122" customFormat="1" ht="12.75">
      <c r="A265" s="28" t="s">
        <v>700</v>
      </c>
      <c r="B265" s="29" t="s">
        <v>701</v>
      </c>
      <c r="C265" s="28" t="s">
        <v>702</v>
      </c>
      <c r="D265" s="39">
        <v>553</v>
      </c>
      <c r="E265" s="39">
        <v>3000</v>
      </c>
      <c r="F265" s="138"/>
      <c r="G265" s="138"/>
      <c r="H265" s="138"/>
      <c r="I265" s="138"/>
      <c r="J265" s="164"/>
      <c r="K265" s="164"/>
      <c r="L265" s="164"/>
      <c r="M265" s="70" t="s">
        <v>703</v>
      </c>
      <c r="N265" s="28" t="s">
        <v>247</v>
      </c>
    </row>
    <row r="266" spans="1:14" s="122" customFormat="1" ht="12.75">
      <c r="A266" s="68"/>
      <c r="B266" s="29" t="s">
        <v>704</v>
      </c>
      <c r="C266" s="28" t="s">
        <v>705</v>
      </c>
      <c r="D266" s="39" t="s">
        <v>24</v>
      </c>
      <c r="E266" s="39"/>
      <c r="F266" s="39"/>
      <c r="G266" s="39"/>
      <c r="H266" s="39"/>
      <c r="I266" s="39"/>
      <c r="J266" s="40"/>
      <c r="K266" s="40"/>
      <c r="L266" s="40"/>
      <c r="M266" s="50" t="s">
        <v>706</v>
      </c>
      <c r="N266" s="28" t="s">
        <v>685</v>
      </c>
    </row>
    <row r="267" spans="1:14" s="122" customFormat="1" ht="12.75">
      <c r="A267" s="68"/>
      <c r="B267" s="29" t="s">
        <v>707</v>
      </c>
      <c r="C267" s="28" t="s">
        <v>708</v>
      </c>
      <c r="D267" s="39">
        <v>850</v>
      </c>
      <c r="E267" s="138"/>
      <c r="F267" s="138"/>
      <c r="G267" s="138"/>
      <c r="H267" s="138"/>
      <c r="I267" s="138"/>
      <c r="J267" s="164"/>
      <c r="K267" s="164"/>
      <c r="L267" s="164"/>
      <c r="M267" s="70" t="s">
        <v>709</v>
      </c>
      <c r="N267" s="28" t="s">
        <v>247</v>
      </c>
    </row>
    <row r="268" spans="1:14" s="122" customFormat="1" ht="12.75">
      <c r="A268" s="28" t="s">
        <v>710</v>
      </c>
      <c r="B268" s="29" t="s">
        <v>711</v>
      </c>
      <c r="C268" s="28" t="s">
        <v>712</v>
      </c>
      <c r="D268" s="87">
        <v>370</v>
      </c>
      <c r="E268" s="39"/>
      <c r="F268" s="39"/>
      <c r="G268" s="39"/>
      <c r="H268" s="39"/>
      <c r="I268" s="39"/>
      <c r="J268" s="40"/>
      <c r="K268" s="40"/>
      <c r="L268" s="40"/>
      <c r="M268" s="72" t="s">
        <v>713</v>
      </c>
      <c r="N268" s="28" t="s">
        <v>247</v>
      </c>
    </row>
    <row r="269" spans="1:14" s="122" customFormat="1" ht="12.75">
      <c r="A269" s="28" t="s">
        <v>714</v>
      </c>
      <c r="B269" s="29" t="s">
        <v>715</v>
      </c>
      <c r="C269" s="28" t="s">
        <v>716</v>
      </c>
      <c r="D269" s="39" t="s">
        <v>239</v>
      </c>
      <c r="E269" s="39" t="s">
        <v>239</v>
      </c>
      <c r="F269" s="39" t="s">
        <v>239</v>
      </c>
      <c r="G269" s="39" t="s">
        <v>239</v>
      </c>
      <c r="H269" s="39" t="s">
        <v>239</v>
      </c>
      <c r="I269" s="39" t="s">
        <v>239</v>
      </c>
      <c r="J269" s="40"/>
      <c r="K269" s="40"/>
      <c r="L269" s="40"/>
      <c r="M269" s="70" t="s">
        <v>717</v>
      </c>
      <c r="N269" s="28" t="s">
        <v>718</v>
      </c>
    </row>
    <row r="270" spans="1:14" s="122" customFormat="1" ht="12.75">
      <c r="A270" s="28"/>
      <c r="B270" s="29" t="s">
        <v>719</v>
      </c>
      <c r="C270" s="28" t="s">
        <v>720</v>
      </c>
      <c r="D270" s="39">
        <v>100</v>
      </c>
      <c r="E270" s="138"/>
      <c r="F270" s="138"/>
      <c r="G270" s="138"/>
      <c r="H270" s="138"/>
      <c r="I270" s="138"/>
      <c r="J270" s="164"/>
      <c r="K270" s="164"/>
      <c r="L270" s="164"/>
      <c r="M270" s="72" t="s">
        <v>721</v>
      </c>
      <c r="N270" s="28" t="s">
        <v>247</v>
      </c>
    </row>
    <row r="271" spans="1:14" s="122" customFormat="1" ht="12.75">
      <c r="A271" s="28"/>
      <c r="B271" s="29" t="s">
        <v>722</v>
      </c>
      <c r="C271" s="28" t="s">
        <v>723</v>
      </c>
      <c r="D271" s="39" t="s">
        <v>239</v>
      </c>
      <c r="E271" s="39" t="s">
        <v>239</v>
      </c>
      <c r="F271" s="39" t="s">
        <v>239</v>
      </c>
      <c r="G271" s="39" t="s">
        <v>239</v>
      </c>
      <c r="H271" s="39" t="s">
        <v>239</v>
      </c>
      <c r="I271" s="39" t="s">
        <v>239</v>
      </c>
      <c r="J271" s="40"/>
      <c r="K271" s="40"/>
      <c r="L271" s="40"/>
      <c r="M271" s="70" t="s">
        <v>717</v>
      </c>
      <c r="N271" s="28" t="s">
        <v>247</v>
      </c>
    </row>
    <row r="272" spans="1:14" s="122" customFormat="1" ht="12.75">
      <c r="A272" s="68"/>
      <c r="B272" s="29" t="s">
        <v>724</v>
      </c>
      <c r="C272" s="28" t="s">
        <v>725</v>
      </c>
      <c r="D272" s="39">
        <v>1000</v>
      </c>
      <c r="E272" s="39">
        <v>10000</v>
      </c>
      <c r="F272" s="39"/>
      <c r="G272" s="39">
        <v>906</v>
      </c>
      <c r="H272" s="39">
        <v>10000</v>
      </c>
      <c r="I272" s="138"/>
      <c r="J272" s="164"/>
      <c r="K272" s="164"/>
      <c r="L272" s="164"/>
      <c r="M272" s="72" t="s">
        <v>726</v>
      </c>
      <c r="N272" s="28" t="s">
        <v>247</v>
      </c>
    </row>
    <row r="273" spans="1:14" ht="12.75" hidden="1">
      <c r="A273" s="165"/>
      <c r="B273" s="99"/>
      <c r="C273" s="98" t="s">
        <v>229</v>
      </c>
      <c r="D273" s="100">
        <f aca="true" t="shared" si="14" ref="D273:I273">D259+D260+D261+D262+D263+D265+D267+D268+D270+D272</f>
        <v>4504.2</v>
      </c>
      <c r="E273" s="100">
        <f t="shared" si="14"/>
        <v>13160</v>
      </c>
      <c r="F273" s="100">
        <f t="shared" si="14"/>
        <v>0</v>
      </c>
      <c r="G273" s="100">
        <f t="shared" si="14"/>
        <v>2703.2</v>
      </c>
      <c r="H273" s="100">
        <f t="shared" si="14"/>
        <v>10000</v>
      </c>
      <c r="I273" s="100">
        <f t="shared" si="14"/>
        <v>0</v>
      </c>
      <c r="J273" s="100">
        <f>G273/D273*100</f>
        <v>60.015097020558585</v>
      </c>
      <c r="K273" s="100"/>
      <c r="L273" s="100"/>
      <c r="M273" s="166"/>
      <c r="N273" s="98"/>
    </row>
    <row r="274" spans="1:14" ht="12.75">
      <c r="A274" s="24" t="s">
        <v>727</v>
      </c>
      <c r="B274" s="24"/>
      <c r="C274" s="24"/>
      <c r="D274" s="24"/>
      <c r="E274" s="24"/>
      <c r="F274" s="24"/>
      <c r="G274" s="24"/>
      <c r="H274" s="24"/>
      <c r="I274" s="24"/>
      <c r="J274" s="24"/>
      <c r="K274" s="24"/>
      <c r="L274" s="24"/>
      <c r="M274" s="24"/>
      <c r="N274" s="24"/>
    </row>
    <row r="275" spans="1:14" ht="12.75">
      <c r="A275" s="24"/>
      <c r="B275" s="29" t="s">
        <v>728</v>
      </c>
      <c r="C275" s="28" t="s">
        <v>729</v>
      </c>
      <c r="D275" s="30" t="s">
        <v>24</v>
      </c>
      <c r="E275" s="30"/>
      <c r="F275" s="30"/>
      <c r="G275" s="30"/>
      <c r="H275" s="30"/>
      <c r="I275" s="30"/>
      <c r="J275" s="31"/>
      <c r="K275" s="31"/>
      <c r="L275" s="31"/>
      <c r="M275" s="137" t="s">
        <v>730</v>
      </c>
      <c r="N275" s="28" t="s">
        <v>685</v>
      </c>
    </row>
    <row r="276" spans="1:14" ht="12.75">
      <c r="A276" s="24"/>
      <c r="B276" s="29"/>
      <c r="C276" s="28"/>
      <c r="D276" s="30" t="s">
        <v>731</v>
      </c>
      <c r="E276" s="30"/>
      <c r="F276" s="30"/>
      <c r="G276" s="30">
        <v>14</v>
      </c>
      <c r="H276" s="30"/>
      <c r="I276" s="30"/>
      <c r="J276" s="31"/>
      <c r="K276" s="31"/>
      <c r="L276" s="31"/>
      <c r="M276" s="50" t="s">
        <v>732</v>
      </c>
      <c r="N276" s="28"/>
    </row>
    <row r="277" spans="1:14" ht="12.75">
      <c r="A277" s="68"/>
      <c r="B277" s="29" t="s">
        <v>733</v>
      </c>
      <c r="C277" s="28" t="s">
        <v>734</v>
      </c>
      <c r="D277" s="30" t="s">
        <v>24</v>
      </c>
      <c r="E277" s="30"/>
      <c r="F277" s="30"/>
      <c r="G277" s="30"/>
      <c r="H277" s="30"/>
      <c r="I277" s="30"/>
      <c r="J277" s="31"/>
      <c r="K277" s="31"/>
      <c r="L277" s="31"/>
      <c r="M277" s="35" t="s">
        <v>735</v>
      </c>
      <c r="N277" s="28" t="s">
        <v>247</v>
      </c>
    </row>
    <row r="278" spans="1:14" ht="12.75">
      <c r="A278" s="68"/>
      <c r="B278" s="29" t="s">
        <v>736</v>
      </c>
      <c r="C278" s="28" t="s">
        <v>737</v>
      </c>
      <c r="D278" s="30">
        <v>30</v>
      </c>
      <c r="E278" s="30"/>
      <c r="F278" s="30"/>
      <c r="G278" s="30">
        <v>0</v>
      </c>
      <c r="H278" s="30"/>
      <c r="I278" s="30"/>
      <c r="J278" s="31"/>
      <c r="K278" s="31"/>
      <c r="L278" s="31"/>
      <c r="M278" s="137" t="s">
        <v>738</v>
      </c>
      <c r="N278" s="28" t="s">
        <v>685</v>
      </c>
    </row>
    <row r="279" spans="1:14" ht="12.75">
      <c r="A279" s="28"/>
      <c r="B279" s="29" t="s">
        <v>739</v>
      </c>
      <c r="C279" s="28" t="s">
        <v>740</v>
      </c>
      <c r="D279" s="30" t="s">
        <v>24</v>
      </c>
      <c r="E279" s="30"/>
      <c r="F279" s="30"/>
      <c r="G279" s="30"/>
      <c r="H279" s="30"/>
      <c r="I279" s="30"/>
      <c r="J279" s="31"/>
      <c r="K279" s="31"/>
      <c r="L279" s="31"/>
      <c r="M279" s="137" t="s">
        <v>741</v>
      </c>
      <c r="N279" s="28" t="s">
        <v>742</v>
      </c>
    </row>
    <row r="280" spans="1:14" ht="12.75">
      <c r="A280" s="28"/>
      <c r="B280" s="29" t="s">
        <v>743</v>
      </c>
      <c r="C280" s="28" t="s">
        <v>744</v>
      </c>
      <c r="D280" s="30" t="s">
        <v>24</v>
      </c>
      <c r="E280" s="30"/>
      <c r="F280" s="30"/>
      <c r="G280" s="30"/>
      <c r="H280" s="30"/>
      <c r="I280" s="30"/>
      <c r="J280" s="31"/>
      <c r="K280" s="31"/>
      <c r="L280" s="31"/>
      <c r="M280" s="35" t="s">
        <v>745</v>
      </c>
      <c r="N280" s="28" t="s">
        <v>746</v>
      </c>
    </row>
    <row r="281" spans="1:14" ht="12.75">
      <c r="A281" s="28"/>
      <c r="B281" s="29" t="s">
        <v>747</v>
      </c>
      <c r="C281" s="28" t="s">
        <v>748</v>
      </c>
      <c r="D281" s="30" t="s">
        <v>24</v>
      </c>
      <c r="E281" s="30"/>
      <c r="F281" s="30"/>
      <c r="G281" s="30"/>
      <c r="H281" s="30"/>
      <c r="I281" s="30"/>
      <c r="J281" s="31"/>
      <c r="K281" s="31"/>
      <c r="L281" s="31"/>
      <c r="M281" s="137" t="s">
        <v>749</v>
      </c>
      <c r="N281" s="28" t="s">
        <v>90</v>
      </c>
    </row>
    <row r="282" spans="1:15" ht="12.75">
      <c r="A282" s="28"/>
      <c r="B282" s="29" t="s">
        <v>750</v>
      </c>
      <c r="C282" s="28" t="s">
        <v>751</v>
      </c>
      <c r="D282" s="30">
        <v>12</v>
      </c>
      <c r="E282" s="30"/>
      <c r="F282" s="30"/>
      <c r="G282" s="30">
        <v>0</v>
      </c>
      <c r="H282" s="30"/>
      <c r="I282" s="30"/>
      <c r="J282" s="31"/>
      <c r="K282" s="31"/>
      <c r="L282" s="31"/>
      <c r="M282" s="32" t="s">
        <v>752</v>
      </c>
      <c r="N282" s="28" t="s">
        <v>247</v>
      </c>
      <c r="O282" s="167"/>
    </row>
    <row r="283" spans="1:15" ht="12.75">
      <c r="A283" s="28"/>
      <c r="B283" s="29" t="s">
        <v>753</v>
      </c>
      <c r="C283" s="28" t="s">
        <v>754</v>
      </c>
      <c r="D283" s="30">
        <v>20</v>
      </c>
      <c r="E283" s="30"/>
      <c r="F283" s="30"/>
      <c r="G283" s="30">
        <v>0</v>
      </c>
      <c r="H283" s="30"/>
      <c r="I283" s="30"/>
      <c r="J283" s="31"/>
      <c r="K283" s="31"/>
      <c r="L283" s="31"/>
      <c r="M283" s="32" t="s">
        <v>755</v>
      </c>
      <c r="N283" s="28" t="s">
        <v>247</v>
      </c>
      <c r="O283" s="167"/>
    </row>
    <row r="284" spans="1:15" ht="12.75">
      <c r="A284" s="28"/>
      <c r="B284" s="29" t="s">
        <v>756</v>
      </c>
      <c r="C284" s="28" t="s">
        <v>757</v>
      </c>
      <c r="D284" s="30">
        <v>80</v>
      </c>
      <c r="E284" s="30"/>
      <c r="F284" s="30"/>
      <c r="G284" s="30">
        <v>0</v>
      </c>
      <c r="H284" s="30"/>
      <c r="I284" s="30"/>
      <c r="J284" s="31"/>
      <c r="K284" s="31"/>
      <c r="L284" s="31"/>
      <c r="M284" s="32" t="s">
        <v>758</v>
      </c>
      <c r="N284" s="28" t="s">
        <v>247</v>
      </c>
      <c r="O284" s="167"/>
    </row>
    <row r="285" spans="1:14" ht="12.75">
      <c r="A285" s="28"/>
      <c r="B285" s="29" t="s">
        <v>759</v>
      </c>
      <c r="C285" s="94" t="s">
        <v>760</v>
      </c>
      <c r="D285" s="30" t="s">
        <v>24</v>
      </c>
      <c r="E285" s="30"/>
      <c r="F285" s="30"/>
      <c r="G285" s="30"/>
      <c r="H285" s="30"/>
      <c r="I285" s="30"/>
      <c r="J285" s="31"/>
      <c r="K285" s="31"/>
      <c r="L285" s="31"/>
      <c r="M285" s="32" t="s">
        <v>761</v>
      </c>
      <c r="N285" s="28" t="s">
        <v>247</v>
      </c>
    </row>
    <row r="286" spans="1:14" ht="12.75">
      <c r="A286" s="28"/>
      <c r="B286" s="29" t="s">
        <v>762</v>
      </c>
      <c r="C286" s="94" t="s">
        <v>763</v>
      </c>
      <c r="D286" s="30" t="s">
        <v>24</v>
      </c>
      <c r="E286" s="30"/>
      <c r="F286" s="30"/>
      <c r="G286" s="30"/>
      <c r="H286" s="30"/>
      <c r="I286" s="30"/>
      <c r="J286" s="31"/>
      <c r="K286" s="31"/>
      <c r="L286" s="31"/>
      <c r="M286" s="137" t="s">
        <v>764</v>
      </c>
      <c r="N286" s="28" t="s">
        <v>247</v>
      </c>
    </row>
    <row r="287" spans="1:14" ht="12.75" hidden="1">
      <c r="A287" s="98"/>
      <c r="B287" s="151"/>
      <c r="C287" s="168" t="s">
        <v>229</v>
      </c>
      <c r="D287" s="151">
        <f aca="true" t="shared" si="15" ref="D287:I287">D278+D282+D283+D284</f>
        <v>142</v>
      </c>
      <c r="E287" s="151">
        <f t="shared" si="15"/>
        <v>0</v>
      </c>
      <c r="F287" s="151">
        <f t="shared" si="15"/>
        <v>0</v>
      </c>
      <c r="G287" s="151">
        <f t="shared" si="15"/>
        <v>0</v>
      </c>
      <c r="H287" s="151">
        <f t="shared" si="15"/>
        <v>0</v>
      </c>
      <c r="I287" s="151">
        <f t="shared" si="15"/>
        <v>0</v>
      </c>
      <c r="J287" s="98"/>
      <c r="K287" s="98"/>
      <c r="L287" s="98"/>
      <c r="M287" s="169"/>
      <c r="N287" s="98"/>
    </row>
    <row r="288" ht="12.75" hidden="1"/>
    <row r="289" spans="1:14" s="176" customFormat="1" ht="12.75">
      <c r="A289" s="170"/>
      <c r="B289" s="171"/>
      <c r="C289" s="172" t="s">
        <v>765</v>
      </c>
      <c r="D289" s="173">
        <f aca="true" t="shared" si="16" ref="D289:I289">D50+D65+D76+D87+D121+D136+D167+D177+D193+D202+D226+D238+D241+D246+D257+D273+D287</f>
        <v>133477.193</v>
      </c>
      <c r="E289" s="173">
        <f t="shared" si="16"/>
        <v>372043.63899999997</v>
      </c>
      <c r="F289" s="173">
        <f t="shared" si="16"/>
        <v>162574.4</v>
      </c>
      <c r="G289" s="173">
        <f t="shared" si="16"/>
        <v>88927.478</v>
      </c>
      <c r="H289" s="173">
        <f t="shared" si="16"/>
        <v>325771.17049000005</v>
      </c>
      <c r="I289" s="173">
        <f t="shared" si="16"/>
        <v>123453.2</v>
      </c>
      <c r="J289" s="174">
        <f>G289/D289*100</f>
        <v>66.62372499847221</v>
      </c>
      <c r="K289" s="174">
        <f>H289/E289*100</f>
        <v>87.56262339698276</v>
      </c>
      <c r="L289" s="174">
        <f>I289/F289*100</f>
        <v>75.93643279630741</v>
      </c>
      <c r="M289" s="175"/>
      <c r="N289" s="170"/>
    </row>
  </sheetData>
  <sheetProtection selectLockedCells="1" selectUnlockedCells="1"/>
  <mergeCells count="119">
    <mergeCell ref="A2:N2"/>
    <mergeCell ref="A3:N3"/>
    <mergeCell ref="P3:AB3"/>
    <mergeCell ref="A4:N4"/>
    <mergeCell ref="A5:N5"/>
    <mergeCell ref="P5:AB5"/>
    <mergeCell ref="P6:AB6"/>
    <mergeCell ref="A7:A8"/>
    <mergeCell ref="B7:B8"/>
    <mergeCell ref="C7:C8"/>
    <mergeCell ref="D7:F7"/>
    <mergeCell ref="G7:I7"/>
    <mergeCell ref="J7:J8"/>
    <mergeCell ref="K7:K8"/>
    <mergeCell ref="L7:L8"/>
    <mergeCell ref="M7:M8"/>
    <mergeCell ref="N7:N8"/>
    <mergeCell ref="A10:I10"/>
    <mergeCell ref="A11:A17"/>
    <mergeCell ref="D12:I12"/>
    <mergeCell ref="D13:I13"/>
    <mergeCell ref="D14:I14"/>
    <mergeCell ref="D16:I16"/>
    <mergeCell ref="D17:I17"/>
    <mergeCell ref="M17:M18"/>
    <mergeCell ref="D18:F18"/>
    <mergeCell ref="G18:I18"/>
    <mergeCell ref="A19:A23"/>
    <mergeCell ref="D22:I22"/>
    <mergeCell ref="D23:I23"/>
    <mergeCell ref="A24:A25"/>
    <mergeCell ref="A26:A28"/>
    <mergeCell ref="D26:I26"/>
    <mergeCell ref="D27:I27"/>
    <mergeCell ref="D28:I28"/>
    <mergeCell ref="A29:A33"/>
    <mergeCell ref="D29:I29"/>
    <mergeCell ref="D32:I32"/>
    <mergeCell ref="D33:I33"/>
    <mergeCell ref="D34:F34"/>
    <mergeCell ref="G34:I34"/>
    <mergeCell ref="D36:I36"/>
    <mergeCell ref="A37:A39"/>
    <mergeCell ref="D37:I37"/>
    <mergeCell ref="M37:M39"/>
    <mergeCell ref="N37:N38"/>
    <mergeCell ref="D38:I38"/>
    <mergeCell ref="D39:I39"/>
    <mergeCell ref="D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D48:F48"/>
    <mergeCell ref="G48:I48"/>
    <mergeCell ref="D49:F49"/>
    <mergeCell ref="G49:I49"/>
    <mergeCell ref="A51:I51"/>
    <mergeCell ref="A52:I52"/>
    <mergeCell ref="D63:F63"/>
    <mergeCell ref="G63:I63"/>
    <mergeCell ref="D64:I64"/>
    <mergeCell ref="A66:I66"/>
    <mergeCell ref="D68:I68"/>
    <mergeCell ref="D69:I69"/>
    <mergeCell ref="D75:F75"/>
    <mergeCell ref="G75:I75"/>
    <mergeCell ref="A77:I77"/>
    <mergeCell ref="D81:I81"/>
    <mergeCell ref="D82:I82"/>
    <mergeCell ref="D83:I83"/>
    <mergeCell ref="A88:I88"/>
    <mergeCell ref="A122:I122"/>
    <mergeCell ref="D130:I130"/>
    <mergeCell ref="D134:I134"/>
    <mergeCell ref="A137:I137"/>
    <mergeCell ref="A138:A166"/>
    <mergeCell ref="N138:N142"/>
    <mergeCell ref="A168:I168"/>
    <mergeCell ref="D170:I170"/>
    <mergeCell ref="A178:I178"/>
    <mergeCell ref="D180:I180"/>
    <mergeCell ref="A181:I181"/>
    <mergeCell ref="A184:I184"/>
    <mergeCell ref="A185:I185"/>
    <mergeCell ref="A194:I194"/>
    <mergeCell ref="A203:I203"/>
    <mergeCell ref="A227:I227"/>
    <mergeCell ref="A239:I239"/>
    <mergeCell ref="A242:I242"/>
    <mergeCell ref="D243:I243"/>
    <mergeCell ref="A247:I247"/>
    <mergeCell ref="A258:N258"/>
    <mergeCell ref="D264:F264"/>
    <mergeCell ref="D266:I266"/>
    <mergeCell ref="A274:N274"/>
    <mergeCell ref="A275:A276"/>
    <mergeCell ref="B275:B276"/>
    <mergeCell ref="C275:C276"/>
    <mergeCell ref="D275:I275"/>
    <mergeCell ref="N275:N276"/>
    <mergeCell ref="D276:F276"/>
    <mergeCell ref="G276:I276"/>
    <mergeCell ref="D277:I277"/>
    <mergeCell ref="D279:I279"/>
    <mergeCell ref="D280:I280"/>
    <mergeCell ref="D281:I281"/>
    <mergeCell ref="D285:I285"/>
    <mergeCell ref="D286:I286"/>
  </mergeCells>
  <printOptions/>
  <pageMargins left="0.1701388888888889" right="0.1701388888888889" top="0.20972222222222223" bottom="0.1798611111111111" header="0.5118055555555555" footer="0.5118055555555555"/>
  <pageSetup horizontalDpi="300" verticalDpi="300" orientation="landscape" paperSize="9" scale="82"/>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2013-11-22T06:20:41Z</dcterms:modified>
  <cp:category/>
  <cp:version/>
  <cp:contentType/>
  <cp:contentStatus/>
  <cp:revision>3</cp:revision>
</cp:coreProperties>
</file>