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0515" windowHeight="7920" tabRatio="611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<sst xmlns="http://schemas.openxmlformats.org/spreadsheetml/2006/main" count="66" uniqueCount="66">
  <si>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Платежи при пользовании природными ресурсами</t>
  </si>
  <si>
    <t xml:space="preserve">Приложение 1  к пояснительной записке </t>
  </si>
  <si>
    <t xml:space="preserve">уд.вес. в общей сумме доходов, % </t>
  </si>
  <si>
    <t>Код бюджетной классификации</t>
  </si>
  <si>
    <t xml:space="preserve"> Налоги на прибыль, доходы</t>
  </si>
  <si>
    <t xml:space="preserve"> Налоги на совокупный доход</t>
  </si>
  <si>
    <t xml:space="preserve"> Единый налог на вмененный доход для отдельных видов деятельности</t>
  </si>
  <si>
    <t xml:space="preserve"> Единый сельскохозяйственный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</si>
  <si>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</si>
  <si>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</si>
  <si>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Штрафы, санкции, возмещение ущерба</t>
  </si>
  <si>
    <t xml:space="preserve"> Государственная пошлина</t>
  </si>
  <si>
    <t xml:space="preserve">           Источник доходов</t>
  </si>
  <si>
    <t xml:space="preserve"> 1 01 00000 00 0000 000  </t>
  </si>
  <si>
    <t xml:space="preserve"> 1 01 02000 01 0000 110  </t>
  </si>
  <si>
    <t xml:space="preserve"> 1 05 00000 00 0000 000 </t>
  </si>
  <si>
    <t xml:space="preserve"> 1 05 02000 02 0000 110</t>
  </si>
  <si>
    <t xml:space="preserve"> 1 05 03000 01 0000 110</t>
  </si>
  <si>
    <t xml:space="preserve"> 1 08 00000 00 0000 000</t>
  </si>
  <si>
    <t xml:space="preserve"> 1 12 00000 00 0000 000</t>
  </si>
  <si>
    <t xml:space="preserve"> 1 14 00000 00 0000 000</t>
  </si>
  <si>
    <t xml:space="preserve"> 1 14 02000 00 0000 000</t>
  </si>
  <si>
    <r>
      <t xml:space="preserve"> 1 14 06000 00 0000 </t>
    </r>
    <r>
      <rPr>
        <sz val="10"/>
        <rFont val="Arial Cyr"/>
        <family val="0"/>
      </rPr>
      <t>430</t>
    </r>
  </si>
  <si>
    <t xml:space="preserve"> 1 16 00000 00 0000 000</t>
  </si>
  <si>
    <t xml:space="preserve"> Прочие неналоговые доходы</t>
  </si>
  <si>
    <t xml:space="preserve"> 1 17 00000 00 0000 000</t>
  </si>
  <si>
    <t xml:space="preserve">Структура налоговых и неналоговых доходов бюджета муниципального образования Сланцевский муниципальный район Ленинградской области     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</si>
  <si>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</si>
  <si>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</si>
  <si>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</si>
  <si>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1 11 00000 00 0000 000</t>
  </si>
  <si>
    <t xml:space="preserve"> 1 11 05000 00 0000 120</t>
  </si>
  <si>
    <t xml:space="preserve"> 1 13 00000 00 0000 000</t>
  </si>
  <si>
    <t>Доходы от оказания платных услуг (работ) и компенсации затрат государства</t>
  </si>
  <si>
    <t>Всего налоговые и неналоговые доходы</t>
  </si>
  <si>
    <t xml:space="preserve"> 1 13 01000 00 0000 130</t>
  </si>
  <si>
    <t xml:space="preserve">Прочие доходы от оказания платных услуг (работ) </t>
  </si>
  <si>
    <t xml:space="preserve"> 1 13 02000 00 0000 130</t>
  </si>
  <si>
    <t xml:space="preserve">Доходы от компенсации затрат государства
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</si>
  <si>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</si>
  <si>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</si>
  <si>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Налог на доходы физических лиц, в т.ч.:                     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</si>
  <si>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</si>
  <si>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</si>
  <si>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1 11 07000 00 0000 120
</t>
  </si>
  <si>
    <t xml:space="preserve">Платежи от государственных и муниципальных унитарных предприятий
</t>
  </si>
  <si>
    <t xml:space="preserve">1 11 07010 00 0000 120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</si>
  <si>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</si>
  <si>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</si>
  <si>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</si>
  <si>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</si>
  <si>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</si>
  <si>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1 11 09000 00 0000 120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</si>
  <si>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</si>
  <si>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1 11 09040 00 0000 120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</si>
  <si>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</si>
  <si>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 по основному нормативу - 15 % (в т.ч.: 5 % - по БК, 10 %  -по обл.закону)</t>
  </si>
  <si>
    <t>на 2018 год</t>
  </si>
  <si>
    <t xml:space="preserve">   по дополнительному нормативу - 36,63 %</t>
  </si>
  <si>
    <t>Прогноз на    2018 год          тыс.руб.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</si>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</sst>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52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sz val="12"/>
      <name val="Arial Cyr"/>
      <family val="2"/>
    </font>
    <font>
      <b/>
      <sz val="8"/>
      <name val="Arial Cyr"/>
      <family val="0"/>
    </font>
    <font>
      <b/>
      <sz val="11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73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79" fontId="1" fillId="0" borderId="10" xfId="0" applyNumberFormat="1" applyFont="1" applyBorder="1" applyAlignment="1">
      <alignment/>
    </xf>
    <xf numFmtId="179" fontId="0" fillId="0" borderId="10" xfId="0" applyNumberFormat="1" applyBorder="1" applyAlignment="1">
      <alignment/>
    </xf>
    <xf numFmtId="179" fontId="1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73" fontId="0" fillId="0" borderId="13" xfId="0" applyNumberFormat="1" applyBorder="1" applyAlignment="1">
      <alignment/>
    </xf>
    <xf numFmtId="173" fontId="1" fillId="0" borderId="13" xfId="0" applyNumberFormat="1" applyFont="1" applyBorder="1" applyAlignment="1">
      <alignment/>
    </xf>
    <xf numFmtId="0" fontId="7" fillId="0" borderId="10" xfId="0" applyFont="1" applyBorder="1" applyAlignment="1">
      <alignment vertical="justify" wrapText="1"/>
    </xf>
    <xf numFmtId="179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vertical="center"/>
    </xf>
    <xf numFmtId="179" fontId="1" fillId="0" borderId="16" xfId="0" applyNumberFormat="1" applyFont="1" applyBorder="1" applyAlignment="1">
      <alignment/>
    </xf>
    <xf numFmtId="173" fontId="1" fillId="0" borderId="17" xfId="0" applyNumberFormat="1" applyFont="1" applyBorder="1" applyAlignment="1">
      <alignment/>
    </xf>
    <xf numFmtId="179" fontId="5" fillId="0" borderId="18" xfId="0" applyNumberFormat="1" applyFont="1" applyBorder="1" applyAlignment="1">
      <alignment/>
    </xf>
    <xf numFmtId="173" fontId="5" fillId="0" borderId="19" xfId="0" applyNumberFormat="1" applyFont="1" applyBorder="1" applyAlignment="1">
      <alignment/>
    </xf>
    <xf numFmtId="173" fontId="1" fillId="0" borderId="20" xfId="0" applyNumberFormat="1" applyFont="1" applyBorder="1" applyAlignment="1">
      <alignment/>
    </xf>
    <xf numFmtId="173" fontId="0" fillId="0" borderId="13" xfId="0" applyNumberFormat="1" applyFont="1" applyBorder="1" applyAlignment="1">
      <alignment/>
    </xf>
    <xf numFmtId="179" fontId="0" fillId="0" borderId="21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173" fontId="2" fillId="0" borderId="13" xfId="0" applyNumberFormat="1" applyFont="1" applyBorder="1" applyAlignment="1">
      <alignment/>
    </xf>
    <xf numFmtId="0" fontId="0" fillId="0" borderId="12" xfId="0" applyFont="1" applyBorder="1" applyAlignment="1">
      <alignment vertical="center"/>
    </xf>
    <xf numFmtId="0" fontId="13" fillId="0" borderId="12" xfId="0" applyFont="1" applyBorder="1" applyAlignment="1">
      <alignment vertical="justify" wrapText="1"/>
    </xf>
    <xf numFmtId="0" fontId="11" fillId="0" borderId="10" xfId="0" applyFont="1" applyBorder="1" applyAlignment="1">
      <alignment vertical="justify" wrapText="1"/>
    </xf>
    <xf numFmtId="173" fontId="7" fillId="0" borderId="13" xfId="0" applyNumberFormat="1" applyFont="1" applyBorder="1" applyAlignment="1">
      <alignment/>
    </xf>
    <xf numFmtId="0" fontId="12" fillId="0" borderId="10" xfId="0" applyFont="1" applyBorder="1" applyAlignment="1">
      <alignment vertical="justify" wrapText="1"/>
    </xf>
    <xf numFmtId="0" fontId="7" fillId="0" borderId="12" xfId="0" applyFont="1" applyBorder="1" applyAlignment="1">
      <alignment horizontal="left" vertical="justify" wrapText="1"/>
    </xf>
    <xf numFmtId="179" fontId="13" fillId="0" borderId="10" xfId="0" applyNumberFormat="1" applyFont="1" applyBorder="1" applyAlignment="1">
      <alignment/>
    </xf>
    <xf numFmtId="173" fontId="13" fillId="0" borderId="13" xfId="0" applyNumberFormat="1" applyFont="1" applyBorder="1" applyAlignment="1">
      <alignment/>
    </xf>
    <xf numFmtId="0" fontId="14" fillId="0" borderId="12" xfId="0" applyFont="1" applyBorder="1" applyAlignment="1">
      <alignment horizontal="left" wrapText="1"/>
    </xf>
    <xf numFmtId="0" fontId="16" fillId="0" borderId="0" xfId="0" applyFont="1" applyAlignment="1">
      <alignment/>
    </xf>
    <xf numFmtId="0" fontId="17" fillId="0" borderId="12" xfId="0" applyFont="1" applyBorder="1" applyAlignment="1">
      <alignment horizontal="left" wrapText="1"/>
    </xf>
    <xf numFmtId="173" fontId="7" fillId="0" borderId="22" xfId="0" applyNumberFormat="1" applyFont="1" applyBorder="1" applyAlignment="1">
      <alignment/>
    </xf>
    <xf numFmtId="179" fontId="15" fillId="0" borderId="10" xfId="0" applyNumberFormat="1" applyFont="1" applyBorder="1" applyAlignment="1">
      <alignment/>
    </xf>
    <xf numFmtId="179" fontId="16" fillId="0" borderId="10" xfId="0" applyNumberFormat="1" applyFont="1" applyBorder="1" applyAlignment="1">
      <alignment/>
    </xf>
    <xf numFmtId="173" fontId="13" fillId="0" borderId="22" xfId="0" applyNumberFormat="1" applyFont="1" applyBorder="1" applyAlignment="1">
      <alignment/>
    </xf>
    <xf numFmtId="0" fontId="13" fillId="0" borderId="14" xfId="0" applyFont="1" applyBorder="1" applyAlignment="1">
      <alignment vertical="justify" wrapText="1"/>
    </xf>
    <xf numFmtId="0" fontId="13" fillId="0" borderId="10" xfId="0" applyFont="1" applyBorder="1" applyAlignment="1">
      <alignment vertical="justify" wrapText="1"/>
    </xf>
    <xf numFmtId="0" fontId="13" fillId="0" borderId="16" xfId="0" applyFont="1" applyBorder="1" applyAlignment="1">
      <alignment vertical="justify" wrapText="1"/>
    </xf>
    <xf numFmtId="0" fontId="12" fillId="0" borderId="10" xfId="0" applyFont="1" applyBorder="1" applyAlignment="1">
      <alignment horizontal="left" vertical="justify"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5" fillId="0" borderId="25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173" fontId="9" fillId="0" borderId="28" xfId="0" applyNumberFormat="1" applyFont="1" applyBorder="1" applyAlignment="1">
      <alignment horizontal="center" wrapText="1"/>
    </xf>
    <xf numFmtId="173" fontId="9" fillId="0" borderId="29" xfId="0" applyNumberFormat="1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30" xfId="0" applyFont="1" applyBorder="1" applyAlignment="1">
      <alignment/>
    </xf>
    <xf numFmtId="179" fontId="0" fillId="0" borderId="10" xfId="0" applyNumberFormat="1" applyFont="1" applyBorder="1" applyAlignment="1">
      <alignment/>
    </xf>
    <xf numFmtId="173" fontId="0" fillId="0" borderId="13" xfId="0" applyNumberFormat="1" applyFont="1" applyBorder="1" applyAlignment="1">
      <alignment/>
    </xf>
    <xf numFmtId="0" fontId="11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10">
      <selection activeCell="H23" sqref="H23"/>
    </sheetView>
  </sheetViews>
  <sheetFormatPr defaultColWidth="9.00390625" defaultRowHeight="12.75"/>
  <cols>
    <col min="1" max="1" width="21.875" style="0" customWidth="1"/>
    <col min="2" max="2" width="72.25390625" style="0" customWidth="1"/>
    <col min="3" max="3" width="12.625" style="3" customWidth="1"/>
    <col min="4" max="4" width="10.75390625" style="0" customWidth="1"/>
  </cols>
  <sheetData>
    <row r="1" spans="2:4" ht="26.25" customHeight="1">
      <c r="B1" s="5"/>
      <c r="C1" s="55" t="s">
        <v>1</v>
      </c>
      <c r="D1" s="55"/>
    </row>
    <row r="2" ht="12.75">
      <c r="B2" s="5"/>
    </row>
    <row r="3" spans="2:4" ht="48.75" customHeight="1">
      <c r="B3" s="12" t="s">
        <v>26</v>
      </c>
      <c r="C3" s="11"/>
      <c r="D3" s="11"/>
    </row>
    <row r="4" ht="15">
      <c r="B4" s="13" t="s">
        <v>57</v>
      </c>
    </row>
    <row r="5" ht="15.75" thickBot="1">
      <c r="B5" s="13"/>
    </row>
    <row r="6" spans="1:4" ht="12.75" customHeight="1">
      <c r="A6" s="58" t="s">
        <v>3</v>
      </c>
      <c r="B6" s="60" t="s">
        <v>12</v>
      </c>
      <c r="C6" s="62" t="s">
        <v>59</v>
      </c>
      <c r="D6" s="53" t="s">
        <v>2</v>
      </c>
    </row>
    <row r="7" spans="1:4" ht="34.5" customHeight="1" thickBot="1">
      <c r="A7" s="59"/>
      <c r="B7" s="61"/>
      <c r="C7" s="63"/>
      <c r="D7" s="54"/>
    </row>
    <row r="8" spans="1:5" ht="12.75">
      <c r="A8" s="17" t="s">
        <v>13</v>
      </c>
      <c r="B8" s="49" t="s">
        <v>4</v>
      </c>
      <c r="C8" s="23">
        <f>SUM(C9:C9)</f>
        <v>224625.4</v>
      </c>
      <c r="D8" s="29">
        <f aca="true" t="shared" si="0" ref="D8:D38">C8/$C$38*100</f>
        <v>57.92386786599696</v>
      </c>
      <c r="E8" s="4"/>
    </row>
    <row r="9" spans="1:4" ht="12.75">
      <c r="A9" s="15" t="s">
        <v>14</v>
      </c>
      <c r="B9" s="22" t="s">
        <v>41</v>
      </c>
      <c r="C9" s="7">
        <f>SUM(C10:C11)</f>
        <v>224625.4</v>
      </c>
      <c r="D9" s="30">
        <f t="shared" si="0"/>
        <v>57.92386786599696</v>
      </c>
    </row>
    <row r="10" spans="1:4" ht="12.75">
      <c r="A10" s="15"/>
      <c r="B10" s="38" t="s">
        <v>56</v>
      </c>
      <c r="C10" s="32">
        <v>65260.1</v>
      </c>
      <c r="D10" s="33">
        <f t="shared" si="0"/>
        <v>16.828539467583578</v>
      </c>
    </row>
    <row r="11" spans="1:4" ht="12.75">
      <c r="A11" s="15"/>
      <c r="B11" s="38" t="s">
        <v>58</v>
      </c>
      <c r="C11" s="32">
        <v>159365.3</v>
      </c>
      <c r="D11" s="33">
        <f t="shared" si="0"/>
        <v>41.095328398413386</v>
      </c>
    </row>
    <row r="12" spans="1:4" ht="25.5" customHeight="1">
      <c r="A12" s="68" t="s">
        <v>60</v>
      </c>
      <c r="B12" s="67" t="s">
        <v>61</v>
      </c>
      <c r="C12" s="8">
        <f>SUM(C13)</f>
        <v>441.3</v>
      </c>
      <c r="D12" s="21">
        <f>SUM(D13)</f>
        <v>18.2247181623655</v>
      </c>
    </row>
    <row r="13" spans="1:4" ht="24">
      <c r="A13" s="66" t="s">
        <v>62</v>
      </c>
      <c r="B13" s="64" t="s">
        <v>63</v>
      </c>
      <c r="C13" s="69">
        <v>441.3</v>
      </c>
      <c r="D13" s="70">
        <f>SUM(D14)</f>
        <v>18.2247181623655</v>
      </c>
    </row>
    <row r="14" spans="1:4" ht="12.75">
      <c r="A14" s="14" t="s">
        <v>15</v>
      </c>
      <c r="B14" s="50" t="s">
        <v>5</v>
      </c>
      <c r="C14" s="6">
        <f>SUM(C15:C18)</f>
        <v>70674.40000000001</v>
      </c>
      <c r="D14" s="21">
        <f t="shared" si="0"/>
        <v>18.2247181623655</v>
      </c>
    </row>
    <row r="15" spans="1:4" ht="12.75">
      <c r="A15" s="16" t="s">
        <v>28</v>
      </c>
      <c r="B15" s="38" t="s">
        <v>29</v>
      </c>
      <c r="C15" s="9">
        <v>50693.1</v>
      </c>
      <c r="D15" s="20">
        <f t="shared" si="0"/>
        <v>13.07216559711311</v>
      </c>
    </row>
    <row r="16" spans="1:5" ht="12.75">
      <c r="A16" s="15" t="s">
        <v>16</v>
      </c>
      <c r="B16" s="38" t="s">
        <v>6</v>
      </c>
      <c r="C16" s="7">
        <v>19000</v>
      </c>
      <c r="D16" s="30">
        <f t="shared" si="0"/>
        <v>4.899505975076471</v>
      </c>
      <c r="E16" s="3"/>
    </row>
    <row r="17" spans="1:5" ht="12.75">
      <c r="A17" s="15" t="s">
        <v>17</v>
      </c>
      <c r="B17" s="38" t="s">
        <v>7</v>
      </c>
      <c r="C17" s="7">
        <v>101.3</v>
      </c>
      <c r="D17" s="30">
        <f t="shared" si="0"/>
        <v>0.026122102909223496</v>
      </c>
      <c r="E17" s="2"/>
    </row>
    <row r="18" spans="1:5" ht="14.25" customHeight="1">
      <c r="A18" s="15" t="s">
        <v>39</v>
      </c>
      <c r="B18" s="38" t="s">
        <v>40</v>
      </c>
      <c r="C18" s="7">
        <v>880</v>
      </c>
      <c r="D18" s="30">
        <f t="shared" si="0"/>
        <v>0.2269244872666997</v>
      </c>
      <c r="E18" s="2"/>
    </row>
    <row r="19" spans="1:5" ht="12.75">
      <c r="A19" s="14" t="s">
        <v>18</v>
      </c>
      <c r="B19" s="50" t="s">
        <v>11</v>
      </c>
      <c r="C19" s="6">
        <v>3255.4</v>
      </c>
      <c r="D19" s="21">
        <f t="shared" si="0"/>
        <v>0.8394658816454706</v>
      </c>
      <c r="E19" s="2"/>
    </row>
    <row r="20" spans="1:5" ht="25.5">
      <c r="A20" s="14" t="s">
        <v>30</v>
      </c>
      <c r="B20" s="50" t="s">
        <v>8</v>
      </c>
      <c r="C20" s="8">
        <f>C21+C25+C27</f>
        <v>40933.4</v>
      </c>
      <c r="D20" s="21">
        <f t="shared" si="0"/>
        <v>10.555444098957643</v>
      </c>
      <c r="E20" s="2"/>
    </row>
    <row r="21" spans="1:6" ht="47.25" customHeight="1">
      <c r="A21" s="14" t="s">
        <v>31</v>
      </c>
      <c r="B21" s="71" t="s">
        <v>27</v>
      </c>
      <c r="C21" s="8">
        <f>C22+C24+C23</f>
        <v>40803.4</v>
      </c>
      <c r="D21" s="21">
        <f t="shared" si="0"/>
        <v>10.5219211633387</v>
      </c>
      <c r="E21" s="2"/>
      <c r="F21" s="4"/>
    </row>
    <row r="22" spans="1:4" ht="34.5" customHeight="1">
      <c r="A22" s="34" t="s">
        <v>42</v>
      </c>
      <c r="B22" s="38" t="s">
        <v>43</v>
      </c>
      <c r="C22" s="9">
        <v>31820.6</v>
      </c>
      <c r="D22" s="20">
        <f t="shared" si="0"/>
        <v>8.205537885816755</v>
      </c>
    </row>
    <row r="23" spans="1:4" ht="34.5" customHeight="1">
      <c r="A23" s="65" t="s">
        <v>64</v>
      </c>
      <c r="B23" s="64" t="s">
        <v>65</v>
      </c>
      <c r="C23" s="9">
        <v>162.8</v>
      </c>
      <c r="D23" s="20">
        <f t="shared" si="0"/>
        <v>0.041981030144339446</v>
      </c>
    </row>
    <row r="24" spans="1:4" ht="25.5" customHeight="1">
      <c r="A24" s="34" t="s">
        <v>50</v>
      </c>
      <c r="B24" s="38" t="s">
        <v>51</v>
      </c>
      <c r="C24" s="9">
        <v>8820</v>
      </c>
      <c r="D24" s="20">
        <f t="shared" si="0"/>
        <v>2.274402247377604</v>
      </c>
    </row>
    <row r="25" spans="1:4" ht="18" customHeight="1">
      <c r="A25" s="35" t="s">
        <v>44</v>
      </c>
      <c r="B25" s="36" t="s">
        <v>45</v>
      </c>
      <c r="C25" s="40">
        <f>C26</f>
        <v>50</v>
      </c>
      <c r="D25" s="41">
        <f t="shared" si="0"/>
        <v>0.012893436776517029</v>
      </c>
    </row>
    <row r="26" spans="1:4" ht="23.25" customHeight="1">
      <c r="A26" s="39" t="s">
        <v>46</v>
      </c>
      <c r="B26" s="38" t="s">
        <v>47</v>
      </c>
      <c r="C26" s="9">
        <v>50</v>
      </c>
      <c r="D26" s="37">
        <f t="shared" si="0"/>
        <v>0.012893436776517029</v>
      </c>
    </row>
    <row r="27" spans="1:4" s="43" customFormat="1" ht="47.25" customHeight="1">
      <c r="A27" s="42" t="s">
        <v>52</v>
      </c>
      <c r="B27" s="36" t="s">
        <v>53</v>
      </c>
      <c r="C27" s="46">
        <f>C28</f>
        <v>80</v>
      </c>
      <c r="D27" s="48">
        <f t="shared" si="0"/>
        <v>0.020629498842427246</v>
      </c>
    </row>
    <row r="28" spans="1:4" s="43" customFormat="1" ht="51.75" customHeight="1">
      <c r="A28" s="44" t="s">
        <v>54</v>
      </c>
      <c r="B28" s="38" t="s">
        <v>55</v>
      </c>
      <c r="C28" s="47">
        <v>80</v>
      </c>
      <c r="D28" s="45">
        <f t="shared" si="0"/>
        <v>0.020629498842427246</v>
      </c>
    </row>
    <row r="29" spans="1:4" ht="12.75">
      <c r="A29" s="14" t="s">
        <v>19</v>
      </c>
      <c r="B29" s="50" t="s">
        <v>0</v>
      </c>
      <c r="C29" s="6">
        <v>1764.2</v>
      </c>
      <c r="D29" s="21">
        <f t="shared" si="0"/>
        <v>0.4549320232226268</v>
      </c>
    </row>
    <row r="30" spans="1:4" ht="25.5">
      <c r="A30" s="18" t="s">
        <v>32</v>
      </c>
      <c r="B30" s="50" t="s">
        <v>33</v>
      </c>
      <c r="C30" s="8">
        <f>SUM(C31:C32)</f>
        <v>38286.9</v>
      </c>
      <c r="D30" s="21">
        <f t="shared" si="0"/>
        <v>9.872994490376596</v>
      </c>
    </row>
    <row r="31" spans="1:4" s="1" customFormat="1" ht="12.75">
      <c r="A31" s="19" t="s">
        <v>35</v>
      </c>
      <c r="B31" s="38" t="s">
        <v>36</v>
      </c>
      <c r="C31" s="31">
        <v>8069.1</v>
      </c>
      <c r="D31" s="20">
        <f t="shared" si="0"/>
        <v>2.080768613867871</v>
      </c>
    </row>
    <row r="32" spans="1:4" s="1" customFormat="1" ht="18" customHeight="1">
      <c r="A32" s="19" t="s">
        <v>37</v>
      </c>
      <c r="B32" s="52" t="s">
        <v>38</v>
      </c>
      <c r="C32" s="31">
        <v>30217.8</v>
      </c>
      <c r="D32" s="20">
        <f t="shared" si="0"/>
        <v>7.792225876508725</v>
      </c>
    </row>
    <row r="33" spans="1:4" ht="12.75">
      <c r="A33" s="14" t="s">
        <v>20</v>
      </c>
      <c r="B33" s="50" t="s">
        <v>9</v>
      </c>
      <c r="C33" s="6">
        <f>C35+C34</f>
        <v>2852.8</v>
      </c>
      <c r="D33" s="21">
        <f t="shared" si="0"/>
        <v>0.7356479287209556</v>
      </c>
    </row>
    <row r="34" spans="1:4" ht="48">
      <c r="A34" s="15" t="s">
        <v>21</v>
      </c>
      <c r="B34" s="38" t="s">
        <v>48</v>
      </c>
      <c r="C34" s="7">
        <v>833.3</v>
      </c>
      <c r="D34" s="20">
        <f t="shared" si="0"/>
        <v>0.21488201731743278</v>
      </c>
    </row>
    <row r="35" spans="1:4" ht="24">
      <c r="A35" s="15" t="s">
        <v>22</v>
      </c>
      <c r="B35" s="38" t="s">
        <v>49</v>
      </c>
      <c r="C35" s="7">
        <v>2019.5</v>
      </c>
      <c r="D35" s="30">
        <f t="shared" si="0"/>
        <v>0.5207659114035228</v>
      </c>
    </row>
    <row r="36" spans="1:4" ht="12.75">
      <c r="A36" s="14" t="s">
        <v>23</v>
      </c>
      <c r="B36" s="50" t="s">
        <v>10</v>
      </c>
      <c r="C36" s="6">
        <v>4789.6</v>
      </c>
      <c r="D36" s="21">
        <f t="shared" si="0"/>
        <v>1.2350880956961192</v>
      </c>
    </row>
    <row r="37" spans="1:4" ht="13.5" thickBot="1">
      <c r="A37" s="24" t="s">
        <v>25</v>
      </c>
      <c r="B37" s="51" t="s">
        <v>24</v>
      </c>
      <c r="C37" s="25">
        <v>170.8</v>
      </c>
      <c r="D37" s="26">
        <f t="shared" si="0"/>
        <v>0.04404398002858217</v>
      </c>
    </row>
    <row r="38" spans="1:4" s="10" customFormat="1" ht="16.5" thickBot="1">
      <c r="A38" s="56" t="s">
        <v>34</v>
      </c>
      <c r="B38" s="57"/>
      <c r="C38" s="27">
        <f>C8+C14+C19+C20+C29+C30+C33+C36+C37+C12</f>
        <v>387794.2</v>
      </c>
      <c r="D38" s="28">
        <f t="shared" si="0"/>
        <v>100</v>
      </c>
    </row>
  </sheetData>
  <sheetProtection/>
  <mergeCells count="6">
    <mergeCell ref="D6:D7"/>
    <mergeCell ref="C1:D1"/>
    <mergeCell ref="A38:B38"/>
    <mergeCell ref="A6:A7"/>
    <mergeCell ref="B6:B7"/>
    <mergeCell ref="C6:C7"/>
  </mergeCells>
  <printOptions/>
  <pageMargins left="0.75" right="0.3" top="0.6" bottom="0.5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2017-10-27T08:19:05Z</cp:lastPrinted>
  <dcterms:created xsi:type="dcterms:W3CDTF">2005-12-26T07:27:52Z</dcterms:created>
  <dcterms:modified xsi:type="dcterms:W3CDTF">2017-10-27T12:35:16Z</dcterms:modified>
  <cp:category/>
  <cp:version/>
  <cp:contentType/>
  <cp:contentStatus/>
</cp:coreProperties>
</file>