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356" windowHeight="1188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<sst xmlns="http://schemas.openxmlformats.org/spreadsheetml/2006/main" count="51" uniqueCount="51">
  <si>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Наименование КВД</t>
  </si>
  <si>
    <t xml:space="preserve">Налог на доходы физических лиц </t>
  </si>
  <si>
    <t xml:space="preserve">Единый налог на вмененный доход </t>
  </si>
  <si>
    <t>Единый сельскохозяйственный налог</t>
  </si>
  <si>
    <t xml:space="preserve">Государственная пошлина </t>
  </si>
  <si>
    <t>Плата за негативное воздействие на окружающую среду</t>
  </si>
  <si>
    <t>Всего доходов:</t>
  </si>
  <si>
    <t>Невыясненные поступления</t>
  </si>
  <si>
    <t>Субсидии</t>
  </si>
  <si>
    <t>Субвенции</t>
  </si>
  <si>
    <t>Доходы от реализации имущества</t>
  </si>
  <si>
    <t>Арендная плата за земельные участки</t>
  </si>
  <si>
    <t xml:space="preserve">Дотации </t>
  </si>
  <si>
    <t>Дивиденды по акциям</t>
  </si>
  <si>
    <t>Прочие неналоговые доходы</t>
  </si>
  <si>
    <t>Иные межбюджетные трансферты</t>
  </si>
  <si>
    <t>Доходы от продажи земельных участков</t>
  </si>
  <si>
    <t xml:space="preserve">Возврат остатков субсидий, субвенций,  межб. трансф.  </t>
  </si>
  <si>
    <t>Аренда имущества</t>
  </si>
  <si>
    <t>Итого налоговых и неналоговых доходов:</t>
  </si>
  <si>
    <t>Отмененные налоги и сборы</t>
  </si>
  <si>
    <t xml:space="preserve">Единица измерения: тыс.руб. </t>
  </si>
  <si>
    <t xml:space="preserve">Доходы от возврата остатков субсидий, субвенций,  мб. трансф.  </t>
  </si>
  <si>
    <t>Доходы от перечисления части прибыли</t>
  </si>
  <si>
    <t>Итого безвозмездные поступления от других бюджетов бюджетной системы:</t>
  </si>
  <si>
    <t>Прочие доходы от оказания платных услуг и компенсации затрат государства</t>
  </si>
  <si>
    <t>Прочие безвозмездные поступления</t>
  </si>
  <si>
    <t>Налог, взимаемый в связи с применением упрощ. системы налогообложения</t>
  </si>
  <si>
    <t>Налог, взимаемый в связи с применением патентной системы налогообложения</t>
  </si>
  <si>
    <t>Приложение 1</t>
  </si>
  <si>
    <t xml:space="preserve">к пояснительной записке </t>
  </si>
  <si>
    <t>налоговые и неналоговые</t>
  </si>
  <si>
    <t>общая</t>
  </si>
  <si>
    <t>Прочие доходы от использования имущества</t>
  </si>
  <si>
    <t xml:space="preserve">Предоставление нерезидентами грантов </t>
  </si>
  <si>
    <t>Безвозмездные поступления от нерезидентов</t>
  </si>
  <si>
    <t>рост "+", снижение "-"</t>
  </si>
  <si>
    <t xml:space="preserve"> % исполнения</t>
  </si>
  <si>
    <t>Итого безвозмездных поступлений:</t>
  </si>
  <si>
    <t>Акцизы на нефтепродукты</t>
  </si>
  <si>
    <t>Плата за увеличение площади земельных участков</t>
  </si>
  <si>
    <t>Штрафы, санкции, возмещение ущерба</t>
  </si>
  <si>
    <t>Факт 2020 г.</t>
  </si>
  <si>
    <t>Исполнение доходной части бюджета муниципального образования Сланцевский муниципальный район Ленинградской области на 01.01.2022 год.</t>
  </si>
  <si>
    <t>План 2021 г.</t>
  </si>
  <si>
    <t>Факт 2021 г.</t>
  </si>
  <si>
    <t>факт 2021 г. к плану 2021 г.</t>
  </si>
  <si>
    <t>факт 2021 г. к факту 2020 г.</t>
  </si>
  <si>
    <t>к плану         2021 г.</t>
  </si>
  <si>
    <t>к факту         2020 г.</t>
  </si>
  <si>
    <t>структура факт 2021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</si>
</sst>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0.0000"/>
    <numFmt numFmtId="191" formatCode="0.000"/>
  </numFmts>
  <fonts count="7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Arial Cyr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sz val="14"/>
      <name val="Arial Cyr"/>
      <family val="0"/>
    </font>
    <font>
      <sz val="10"/>
      <name val="Arial Narrow"/>
      <family val="2"/>
    </font>
    <font>
      <sz val="8"/>
      <name val="Arial Narrow"/>
      <family val="2"/>
    </font>
    <font>
      <b/>
      <sz val="8.5"/>
      <name val="MS Sans Serif"/>
      <family val="2"/>
    </font>
    <font>
      <b/>
      <sz val="8"/>
      <name val="MS Sans Serif"/>
      <family val="2"/>
    </font>
    <font>
      <b/>
      <sz val="10"/>
      <name val="Arial Narrow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Narrow"/>
      <family val="2"/>
    </font>
    <font>
      <sz val="8"/>
      <color indexed="10"/>
      <name val="Arial Narrow"/>
      <family val="2"/>
    </font>
    <font>
      <i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Narrow"/>
      <family val="2"/>
    </font>
    <font>
      <sz val="14"/>
      <color rgb="FFFF0000"/>
      <name val="Arial Cyr"/>
      <family val="0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8"/>
      <color rgb="FFFF0000"/>
      <name val="Arial Narrow"/>
      <family val="2"/>
    </font>
    <font>
      <sz val="9"/>
      <color rgb="FFFF0000"/>
      <name val="Arial Narrow"/>
      <family val="2"/>
    </font>
    <font>
      <sz val="10"/>
      <color rgb="FFFF0000"/>
      <name val="Arial Narrow"/>
      <family val="2"/>
    </font>
    <font>
      <i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 horizontal="left" vertical="center"/>
    </xf>
    <xf numFmtId="172" fontId="5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1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173" fontId="14" fillId="0" borderId="12" xfId="0" applyNumberFormat="1" applyFont="1" applyBorder="1" applyAlignment="1">
      <alignment horizontal="left" vertical="center"/>
    </xf>
    <xf numFmtId="172" fontId="14" fillId="0" borderId="0" xfId="0" applyNumberFormat="1" applyFont="1" applyAlignment="1">
      <alignment horizont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horizontal="left" vertical="center"/>
    </xf>
    <xf numFmtId="49" fontId="18" fillId="0" borderId="14" xfId="0" applyNumberFormat="1" applyFont="1" applyBorder="1" applyAlignment="1">
      <alignment horizontal="left" vertical="center"/>
    </xf>
    <xf numFmtId="172" fontId="18" fillId="0" borderId="14" xfId="0" applyNumberFormat="1" applyFont="1" applyBorder="1" applyAlignment="1">
      <alignment horizontal="center"/>
    </xf>
    <xf numFmtId="172" fontId="18" fillId="0" borderId="15" xfId="0" applyNumberFormat="1" applyFont="1" applyBorder="1" applyAlignment="1">
      <alignment horizontal="center"/>
    </xf>
    <xf numFmtId="0" fontId="19" fillId="0" borderId="0" xfId="0" applyFont="1" applyAlignment="1">
      <alignment/>
    </xf>
    <xf numFmtId="49" fontId="14" fillId="0" borderId="16" xfId="0" applyNumberFormat="1" applyFont="1" applyBorder="1" applyAlignment="1">
      <alignment horizontal="left" vertic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49" fontId="14" fillId="0" borderId="17" xfId="0" applyNumberFormat="1" applyFont="1" applyBorder="1" applyAlignment="1">
      <alignment horizontal="left" vertical="center"/>
    </xf>
    <xf numFmtId="49" fontId="14" fillId="0" borderId="18" xfId="0" applyNumberFormat="1" applyFont="1" applyBorder="1" applyAlignment="1">
      <alignment horizontal="left" vertical="center"/>
    </xf>
    <xf numFmtId="49" fontId="18" fillId="0" borderId="19" xfId="0" applyNumberFormat="1" applyFont="1" applyBorder="1" applyAlignment="1">
      <alignment horizontal="left" vertical="center"/>
    </xf>
    <xf numFmtId="0" fontId="18" fillId="0" borderId="14" xfId="0" applyFont="1" applyBorder="1" applyAlignment="1">
      <alignment/>
    </xf>
    <xf numFmtId="0" fontId="0" fillId="0" borderId="0" xfId="0" applyFont="1" applyAlignment="1">
      <alignment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20" xfId="0" applyNumberFormat="1" applyFont="1" applyBorder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17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18" fillId="0" borderId="15" xfId="0" applyFont="1" applyBorder="1" applyAlignment="1">
      <alignment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49" fontId="62" fillId="0" borderId="0" xfId="0" applyNumberFormat="1" applyFont="1" applyBorder="1" applyAlignment="1">
      <alignment horizontal="left" vertical="center"/>
    </xf>
    <xf numFmtId="4" fontId="62" fillId="0" borderId="0" xfId="0" applyNumberFormat="1" applyFont="1" applyBorder="1" applyAlignment="1">
      <alignment horizontal="right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9" fontId="66" fillId="0" borderId="0" xfId="0" applyNumberFormat="1" applyFont="1" applyBorder="1" applyAlignment="1">
      <alignment horizontal="left" vertical="center"/>
    </xf>
    <xf numFmtId="4" fontId="66" fillId="0" borderId="0" xfId="0" applyNumberFormat="1" applyFont="1" applyBorder="1" applyAlignment="1">
      <alignment horizontal="right" vertical="center" wrapText="1"/>
    </xf>
    <xf numFmtId="4" fontId="66" fillId="0" borderId="0" xfId="0" applyNumberFormat="1" applyFont="1" applyBorder="1" applyAlignment="1">
      <alignment horizontal="right" vertical="center"/>
    </xf>
    <xf numFmtId="0" fontId="65" fillId="0" borderId="0" xfId="0" applyFont="1" applyBorder="1" applyAlignment="1">
      <alignment/>
    </xf>
    <xf numFmtId="49" fontId="67" fillId="0" borderId="0" xfId="0" applyNumberFormat="1" applyFont="1" applyBorder="1" applyAlignment="1">
      <alignment horizontal="left" vertical="center"/>
    </xf>
    <xf numFmtId="179" fontId="68" fillId="0" borderId="0" xfId="0" applyNumberFormat="1" applyFont="1" applyBorder="1" applyAlignment="1">
      <alignment horizontal="right" vertical="center" wrapText="1"/>
    </xf>
    <xf numFmtId="172" fontId="68" fillId="0" borderId="0" xfId="0" applyNumberFormat="1" applyFont="1" applyBorder="1" applyAlignment="1">
      <alignment/>
    </xf>
    <xf numFmtId="172" fontId="14" fillId="0" borderId="0" xfId="0" applyNumberFormat="1" applyFont="1" applyBorder="1" applyAlignment="1">
      <alignment horizontal="center"/>
    </xf>
    <xf numFmtId="172" fontId="14" fillId="0" borderId="15" xfId="0" applyNumberFormat="1" applyFont="1" applyBorder="1" applyAlignment="1">
      <alignment horizontal="center"/>
    </xf>
    <xf numFmtId="172" fontId="22" fillId="0" borderId="23" xfId="0" applyNumberFormat="1" applyFont="1" applyBorder="1" applyAlignment="1">
      <alignment/>
    </xf>
    <xf numFmtId="172" fontId="22" fillId="0" borderId="24" xfId="0" applyNumberFormat="1" applyFont="1" applyBorder="1" applyAlignment="1">
      <alignment/>
    </xf>
    <xf numFmtId="172" fontId="69" fillId="0" borderId="23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2" fontId="23" fillId="0" borderId="26" xfId="0" applyNumberFormat="1" applyFont="1" applyBorder="1" applyAlignment="1">
      <alignment/>
    </xf>
    <xf numFmtId="172" fontId="22" fillId="0" borderId="27" xfId="0" applyNumberFormat="1" applyFont="1" applyBorder="1" applyAlignment="1">
      <alignment/>
    </xf>
    <xf numFmtId="172" fontId="22" fillId="0" borderId="28" xfId="0" applyNumberFormat="1" applyFont="1" applyBorder="1" applyAlignment="1">
      <alignment/>
    </xf>
    <xf numFmtId="172" fontId="22" fillId="0" borderId="29" xfId="0" applyNumberFormat="1" applyFont="1" applyBorder="1" applyAlignment="1">
      <alignment/>
    </xf>
    <xf numFmtId="172" fontId="22" fillId="0" borderId="30" xfId="0" applyNumberFormat="1" applyFont="1" applyBorder="1" applyAlignment="1">
      <alignment/>
    </xf>
    <xf numFmtId="172" fontId="22" fillId="0" borderId="31" xfId="0" applyNumberFormat="1" applyFont="1" applyBorder="1" applyAlignment="1">
      <alignment/>
    </xf>
    <xf numFmtId="172" fontId="22" fillId="0" borderId="32" xfId="0" applyNumberFormat="1" applyFont="1" applyBorder="1" applyAlignment="1">
      <alignment/>
    </xf>
    <xf numFmtId="0" fontId="0" fillId="0" borderId="0" xfId="0" applyFont="1" applyAlignment="1">
      <alignment/>
    </xf>
    <xf numFmtId="179" fontId="22" fillId="0" borderId="33" xfId="0" applyNumberFormat="1" applyFont="1" applyFill="1" applyBorder="1" applyAlignment="1">
      <alignment horizontal="right" vertical="center" wrapText="1"/>
    </xf>
    <xf numFmtId="179" fontId="22" fillId="0" borderId="34" xfId="0" applyNumberFormat="1" applyFont="1" applyFill="1" applyBorder="1" applyAlignment="1">
      <alignment horizontal="right" vertical="center" wrapText="1"/>
    </xf>
    <xf numFmtId="179" fontId="22" fillId="0" borderId="35" xfId="0" applyNumberFormat="1" applyFont="1" applyFill="1" applyBorder="1" applyAlignment="1">
      <alignment horizontal="right" vertical="center" wrapText="1"/>
    </xf>
    <xf numFmtId="179" fontId="22" fillId="0" borderId="0" xfId="0" applyNumberFormat="1" applyFont="1" applyFill="1" applyBorder="1" applyAlignment="1">
      <alignment horizontal="right" vertical="center" wrapText="1"/>
    </xf>
    <xf numFmtId="179" fontId="22" fillId="0" borderId="36" xfId="0" applyNumberFormat="1" applyFont="1" applyFill="1" applyBorder="1" applyAlignment="1">
      <alignment horizontal="right" vertical="center" wrapText="1"/>
    </xf>
    <xf numFmtId="179" fontId="22" fillId="0" borderId="37" xfId="0" applyNumberFormat="1" applyFont="1" applyFill="1" applyBorder="1" applyAlignment="1">
      <alignment horizontal="right" vertical="center" wrapText="1"/>
    </xf>
    <xf numFmtId="179" fontId="23" fillId="0" borderId="38" xfId="0" applyNumberFormat="1" applyFont="1" applyFill="1" applyBorder="1" applyAlignment="1">
      <alignment horizontal="right" vertical="center" wrapText="1"/>
    </xf>
    <xf numFmtId="179" fontId="23" fillId="0" borderId="15" xfId="0" applyNumberFormat="1" applyFont="1" applyFill="1" applyBorder="1" applyAlignment="1">
      <alignment horizontal="right" vertical="center" wrapText="1"/>
    </xf>
    <xf numFmtId="179" fontId="23" fillId="0" borderId="39" xfId="0" applyNumberFormat="1" applyFont="1" applyFill="1" applyBorder="1" applyAlignment="1">
      <alignment horizontal="right" vertical="center" wrapText="1"/>
    </xf>
    <xf numFmtId="179" fontId="22" fillId="0" borderId="40" xfId="0" applyNumberFormat="1" applyFont="1" applyFill="1" applyBorder="1" applyAlignment="1">
      <alignment horizontal="right" vertical="center" wrapText="1"/>
    </xf>
    <xf numFmtId="179" fontId="22" fillId="0" borderId="41" xfId="0" applyNumberFormat="1" applyFont="1" applyFill="1" applyBorder="1" applyAlignment="1">
      <alignment horizontal="right" vertical="center" wrapText="1"/>
    </xf>
    <xf numFmtId="179" fontId="22" fillId="0" borderId="42" xfId="0" applyNumberFormat="1" applyFont="1" applyFill="1" applyBorder="1" applyAlignment="1">
      <alignment horizontal="right" vertical="center" wrapText="1"/>
    </xf>
    <xf numFmtId="179" fontId="22" fillId="0" borderId="43" xfId="0" applyNumberFormat="1" applyFont="1" applyFill="1" applyBorder="1" applyAlignment="1">
      <alignment horizontal="right" vertical="center" wrapText="1"/>
    </xf>
    <xf numFmtId="172" fontId="22" fillId="0" borderId="44" xfId="0" applyNumberFormat="1" applyFont="1" applyBorder="1" applyAlignment="1">
      <alignment/>
    </xf>
    <xf numFmtId="172" fontId="22" fillId="0" borderId="45" xfId="0" applyNumberFormat="1" applyFont="1" applyBorder="1" applyAlignment="1">
      <alignment/>
    </xf>
    <xf numFmtId="49" fontId="14" fillId="0" borderId="19" xfId="0" applyNumberFormat="1" applyFont="1" applyBorder="1" applyAlignment="1">
      <alignment horizontal="left" vertical="center"/>
    </xf>
    <xf numFmtId="49" fontId="21" fillId="0" borderId="14" xfId="0" applyNumberFormat="1" applyFont="1" applyBorder="1" applyAlignment="1">
      <alignment horizontal="left" vertical="center"/>
    </xf>
    <xf numFmtId="173" fontId="14" fillId="0" borderId="16" xfId="0" applyNumberFormat="1" applyFont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4" fontId="12" fillId="33" borderId="0" xfId="0" applyNumberFormat="1" applyFont="1" applyFill="1" applyBorder="1" applyAlignment="1">
      <alignment horizontal="right" vertical="center" wrapText="1"/>
    </xf>
    <xf numFmtId="179" fontId="14" fillId="33" borderId="46" xfId="0" applyNumberFormat="1" applyFont="1" applyFill="1" applyBorder="1" applyAlignment="1">
      <alignment horizontal="right" vertical="center" wrapText="1"/>
    </xf>
    <xf numFmtId="179" fontId="14" fillId="33" borderId="47" xfId="0" applyNumberFormat="1" applyFont="1" applyFill="1" applyBorder="1" applyAlignment="1">
      <alignment horizontal="right" vertical="center" wrapText="1"/>
    </xf>
    <xf numFmtId="179" fontId="14" fillId="33" borderId="48" xfId="0" applyNumberFormat="1" applyFont="1" applyFill="1" applyBorder="1" applyAlignment="1">
      <alignment horizontal="right" vertical="center" wrapText="1"/>
    </xf>
    <xf numFmtId="179" fontId="18" fillId="33" borderId="39" xfId="0" applyNumberFormat="1" applyFont="1" applyFill="1" applyBorder="1" applyAlignment="1">
      <alignment horizontal="right" vertical="center" wrapText="1"/>
    </xf>
    <xf numFmtId="179" fontId="14" fillId="33" borderId="49" xfId="0" applyNumberFormat="1" applyFont="1" applyFill="1" applyBorder="1" applyAlignment="1">
      <alignment horizontal="right" vertical="center" wrapText="1"/>
    </xf>
    <xf numFmtId="179" fontId="14" fillId="33" borderId="22" xfId="0" applyNumberFormat="1" applyFont="1" applyFill="1" applyBorder="1" applyAlignment="1">
      <alignment horizontal="right" vertical="center" wrapText="1"/>
    </xf>
    <xf numFmtId="179" fontId="14" fillId="33" borderId="50" xfId="0" applyNumberFormat="1" applyFont="1" applyFill="1" applyBorder="1" applyAlignment="1">
      <alignment horizontal="right" vertical="center" wrapText="1"/>
    </xf>
    <xf numFmtId="179" fontId="14" fillId="33" borderId="0" xfId="0" applyNumberFormat="1" applyFont="1" applyFill="1" applyBorder="1" applyAlignment="1">
      <alignment horizontal="right" vertical="center" wrapText="1"/>
    </xf>
    <xf numFmtId="4" fontId="14" fillId="33" borderId="0" xfId="0" applyNumberFormat="1" applyFont="1" applyFill="1" applyBorder="1" applyAlignment="1">
      <alignment horizontal="right" vertical="center" wrapText="1"/>
    </xf>
    <xf numFmtId="4" fontId="21" fillId="33" borderId="0" xfId="0" applyNumberFormat="1" applyFont="1" applyFill="1" applyBorder="1" applyAlignment="1">
      <alignment horizontal="right" vertical="center" wrapText="1"/>
    </xf>
    <xf numFmtId="4" fontId="24" fillId="33" borderId="0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/>
    </xf>
    <xf numFmtId="4" fontId="62" fillId="33" borderId="0" xfId="0" applyNumberFormat="1" applyFont="1" applyFill="1" applyBorder="1" applyAlignment="1">
      <alignment horizontal="right" vertical="center" wrapText="1"/>
    </xf>
    <xf numFmtId="179" fontId="14" fillId="33" borderId="51" xfId="0" applyNumberFormat="1" applyFont="1" applyFill="1" applyBorder="1" applyAlignment="1">
      <alignment horizontal="right" vertical="center" wrapText="1"/>
    </xf>
    <xf numFmtId="179" fontId="14" fillId="33" borderId="34" xfId="0" applyNumberFormat="1" applyFont="1" applyFill="1" applyBorder="1" applyAlignment="1">
      <alignment horizontal="right" vertical="center" wrapText="1"/>
    </xf>
    <xf numFmtId="179" fontId="14" fillId="33" borderId="37" xfId="0" applyNumberFormat="1" applyFont="1" applyFill="1" applyBorder="1" applyAlignment="1">
      <alignment horizontal="right" vertical="center" wrapText="1"/>
    </xf>
    <xf numFmtId="179" fontId="18" fillId="33" borderId="15" xfId="0" applyNumberFormat="1" applyFont="1" applyFill="1" applyBorder="1" applyAlignment="1">
      <alignment horizontal="right" vertical="center" wrapText="1"/>
    </xf>
    <xf numFmtId="179" fontId="18" fillId="33" borderId="52" xfId="0" applyNumberFormat="1" applyFont="1" applyFill="1" applyBorder="1" applyAlignment="1">
      <alignment horizontal="right" vertical="center" wrapText="1"/>
    </xf>
    <xf numFmtId="179" fontId="14" fillId="33" borderId="41" xfId="0" applyNumberFormat="1" applyFont="1" applyFill="1" applyBorder="1" applyAlignment="1">
      <alignment horizontal="right" vertical="center" wrapText="1"/>
    </xf>
    <xf numFmtId="179" fontId="14" fillId="33" borderId="53" xfId="0" applyNumberFormat="1" applyFont="1" applyFill="1" applyBorder="1" applyAlignment="1">
      <alignment horizontal="right" vertical="center" wrapText="1"/>
    </xf>
    <xf numFmtId="179" fontId="14" fillId="33" borderId="43" xfId="0" applyNumberFormat="1" applyFont="1" applyFill="1" applyBorder="1" applyAlignment="1">
      <alignment horizontal="right" vertical="center" wrapText="1"/>
    </xf>
    <xf numFmtId="179" fontId="68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10" fillId="33" borderId="0" xfId="0" applyNumberFormat="1" applyFont="1" applyFill="1" applyBorder="1" applyAlignment="1">
      <alignment horizontal="right" vertical="center" wrapText="1"/>
    </xf>
    <xf numFmtId="4" fontId="9" fillId="33" borderId="0" xfId="0" applyNumberFormat="1" applyFont="1" applyFill="1" applyBorder="1" applyAlignment="1">
      <alignment horizontal="right" vertical="center" wrapText="1"/>
    </xf>
    <xf numFmtId="179" fontId="14" fillId="33" borderId="23" xfId="0" applyNumberFormat="1" applyFont="1" applyFill="1" applyBorder="1" applyAlignment="1">
      <alignment horizontal="right" vertical="center" wrapText="1"/>
    </xf>
    <xf numFmtId="179" fontId="14" fillId="33" borderId="44" xfId="0" applyNumberFormat="1" applyFont="1" applyFill="1" applyBorder="1" applyAlignment="1">
      <alignment horizontal="right" vertical="center" wrapText="1"/>
    </xf>
    <xf numFmtId="179" fontId="14" fillId="33" borderId="30" xfId="0" applyNumberFormat="1" applyFont="1" applyFill="1" applyBorder="1" applyAlignment="1">
      <alignment horizontal="right" vertical="center" wrapText="1"/>
    </xf>
    <xf numFmtId="179" fontId="18" fillId="33" borderId="25" xfId="0" applyNumberFormat="1" applyFont="1" applyFill="1" applyBorder="1" applyAlignment="1">
      <alignment horizontal="right" vertical="center" wrapText="1"/>
    </xf>
    <xf numFmtId="179" fontId="14" fillId="33" borderId="28" xfId="0" applyNumberFormat="1" applyFont="1" applyFill="1" applyBorder="1" applyAlignment="1">
      <alignment horizontal="right" vertical="center" wrapText="1"/>
    </xf>
    <xf numFmtId="179" fontId="14" fillId="33" borderId="10" xfId="0" applyNumberFormat="1" applyFont="1" applyFill="1" applyBorder="1" applyAlignment="1">
      <alignment horizontal="right" vertical="center" wrapText="1"/>
    </xf>
    <xf numFmtId="179" fontId="14" fillId="33" borderId="45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6" fillId="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49" fontId="16" fillId="0" borderId="19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16" fillId="33" borderId="56" xfId="0" applyNumberFormat="1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vertical="center" wrapText="1"/>
    </xf>
    <xf numFmtId="49" fontId="16" fillId="33" borderId="57" xfId="0" applyNumberFormat="1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vertical="center" wrapText="1"/>
    </xf>
    <xf numFmtId="49" fontId="16" fillId="33" borderId="55" xfId="0" applyNumberFormat="1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62.00390625" style="5" customWidth="1"/>
    <col min="2" max="2" width="13.125" style="5" customWidth="1"/>
    <col min="3" max="3" width="13.375" style="92" customWidth="1"/>
    <col min="4" max="4" width="13.125" style="105" customWidth="1"/>
    <col min="5" max="5" width="11.625" style="5" customWidth="1"/>
    <col min="6" max="6" width="12.00390625" style="5" customWidth="1"/>
    <col min="7" max="7" width="8.50390625" style="5" customWidth="1"/>
    <col min="8" max="8" width="9.00390625" style="5" customWidth="1"/>
    <col min="9" max="9" width="10.50390625" style="5" hidden="1" customWidth="1"/>
    <col min="10" max="10" width="9.375" style="5" hidden="1" customWidth="1"/>
    <col min="11" max="16384" width="8.875" style="5" customWidth="1"/>
  </cols>
  <sheetData>
    <row r="1" ht="12.75">
      <c r="G1" s="41" t="s">
        <v>29</v>
      </c>
    </row>
    <row r="2" ht="12.75">
      <c r="G2" s="42" t="s">
        <v>30</v>
      </c>
    </row>
    <row r="3" spans="1:11" s="1" customFormat="1" ht="38.25" customHeight="1">
      <c r="A3" s="126" t="s">
        <v>43</v>
      </c>
      <c r="B3" s="127"/>
      <c r="C3" s="127"/>
      <c r="D3" s="127"/>
      <c r="E3" s="127"/>
      <c r="F3" s="127"/>
      <c r="G3" s="127"/>
      <c r="H3" s="127"/>
      <c r="I3" s="15"/>
      <c r="J3" s="50"/>
      <c r="K3" s="15"/>
    </row>
    <row r="4" spans="1:11" s="1" customFormat="1" ht="12" customHeight="1">
      <c r="A4" s="48"/>
      <c r="B4" s="49"/>
      <c r="C4" s="93"/>
      <c r="D4" s="106"/>
      <c r="E4" s="49"/>
      <c r="F4" s="49"/>
      <c r="G4" s="50"/>
      <c r="I4" s="15"/>
      <c r="J4" s="50"/>
      <c r="K4" s="15"/>
    </row>
    <row r="5" spans="1:11" ht="14.25" customHeight="1" thickBot="1">
      <c r="A5" s="53"/>
      <c r="B5" s="54"/>
      <c r="E5" s="55"/>
      <c r="F5" s="73"/>
      <c r="G5" s="18" t="s">
        <v>21</v>
      </c>
      <c r="H5" s="56"/>
      <c r="I5" s="52"/>
      <c r="J5" s="52"/>
      <c r="K5" s="17"/>
    </row>
    <row r="6" spans="1:11" ht="21.75" customHeight="1" thickBot="1">
      <c r="A6" s="132" t="s">
        <v>0</v>
      </c>
      <c r="B6" s="134" t="s">
        <v>42</v>
      </c>
      <c r="C6" s="136" t="s">
        <v>44</v>
      </c>
      <c r="D6" s="138" t="s">
        <v>45</v>
      </c>
      <c r="E6" s="140" t="s">
        <v>36</v>
      </c>
      <c r="F6" s="141"/>
      <c r="G6" s="130" t="s">
        <v>37</v>
      </c>
      <c r="H6" s="131"/>
      <c r="I6" s="128" t="s">
        <v>50</v>
      </c>
      <c r="J6" s="129"/>
      <c r="K6" s="19"/>
    </row>
    <row r="7" spans="1:11" ht="32.25" customHeight="1">
      <c r="A7" s="133"/>
      <c r="B7" s="135"/>
      <c r="C7" s="137"/>
      <c r="D7" s="139"/>
      <c r="E7" s="46" t="s">
        <v>46</v>
      </c>
      <c r="F7" s="47" t="s">
        <v>47</v>
      </c>
      <c r="G7" s="20" t="s">
        <v>48</v>
      </c>
      <c r="H7" s="21" t="s">
        <v>49</v>
      </c>
      <c r="I7" s="43" t="s">
        <v>31</v>
      </c>
      <c r="J7" s="44" t="s">
        <v>32</v>
      </c>
      <c r="K7" s="22"/>
    </row>
    <row r="8" spans="1:11" ht="13.5">
      <c r="A8" s="23" t="s">
        <v>1</v>
      </c>
      <c r="B8" s="119">
        <v>299560.5</v>
      </c>
      <c r="C8" s="94">
        <v>279970.9</v>
      </c>
      <c r="D8" s="107">
        <v>283593.9</v>
      </c>
      <c r="E8" s="74">
        <f>D8-C8</f>
        <v>3623</v>
      </c>
      <c r="F8" s="75">
        <f>D8-B8</f>
        <v>-15966.599999999977</v>
      </c>
      <c r="G8" s="62">
        <f>D8/C8*100</f>
        <v>101.29406306155391</v>
      </c>
      <c r="H8" s="63">
        <f>D8/B8*100</f>
        <v>94.6699915376026</v>
      </c>
      <c r="I8" s="24">
        <f aca="true" t="shared" si="0" ref="I8:I29">D8/$D$29*100</f>
        <v>51.08020936131615</v>
      </c>
      <c r="J8" s="24">
        <f aca="true" t="shared" si="1" ref="J8:J41">D8/$D$41*100</f>
        <v>18.660050584563663</v>
      </c>
      <c r="K8" s="16"/>
    </row>
    <row r="9" spans="1:11" ht="13.5">
      <c r="A9" s="23" t="s">
        <v>39</v>
      </c>
      <c r="B9" s="119">
        <v>495.5</v>
      </c>
      <c r="C9" s="94">
        <v>1124.1</v>
      </c>
      <c r="D9" s="108">
        <v>1111.4</v>
      </c>
      <c r="E9" s="74">
        <f>D9-C9</f>
        <v>-12.699999999999818</v>
      </c>
      <c r="F9" s="75">
        <f>D9-B9</f>
        <v>615.9000000000001</v>
      </c>
      <c r="G9" s="62">
        <f>D9/C9*100</f>
        <v>98.87020727693267</v>
      </c>
      <c r="H9" s="63">
        <f>D9/B9*100</f>
        <v>224.29868819374371</v>
      </c>
      <c r="I9" s="24">
        <f t="shared" si="0"/>
        <v>0.20018253102117772</v>
      </c>
      <c r="J9" s="24">
        <f t="shared" si="1"/>
        <v>0.07312844253590806</v>
      </c>
      <c r="K9" s="16"/>
    </row>
    <row r="10" spans="1:11" ht="16.5" customHeight="1">
      <c r="A10" s="91" t="s">
        <v>27</v>
      </c>
      <c r="B10" s="120">
        <v>83091.1</v>
      </c>
      <c r="C10" s="95">
        <v>152568.6</v>
      </c>
      <c r="D10" s="101">
        <v>156209.6</v>
      </c>
      <c r="E10" s="76">
        <f aca="true" t="shared" si="2" ref="E10:E41">D10-C10</f>
        <v>3641</v>
      </c>
      <c r="F10" s="77">
        <f aca="true" t="shared" si="3" ref="F10:F41">D10-B10</f>
        <v>73118.5</v>
      </c>
      <c r="G10" s="68">
        <f>D10/C10*100</f>
        <v>102.3864674644717</v>
      </c>
      <c r="H10" s="69">
        <f aca="true" t="shared" si="4" ref="H10:H41">D10/B10*100</f>
        <v>187.9979925647873</v>
      </c>
      <c r="I10" s="24">
        <f t="shared" si="0"/>
        <v>28.13607440867893</v>
      </c>
      <c r="J10" s="24">
        <f t="shared" si="1"/>
        <v>10.278355908905148</v>
      </c>
      <c r="K10" s="16"/>
    </row>
    <row r="11" spans="1:11" ht="13.5">
      <c r="A11" s="25" t="s">
        <v>2</v>
      </c>
      <c r="B11" s="119">
        <v>12637.2</v>
      </c>
      <c r="C11" s="94">
        <v>3665</v>
      </c>
      <c r="D11" s="108">
        <v>3722.4</v>
      </c>
      <c r="E11" s="74">
        <f t="shared" si="2"/>
        <v>57.40000000000009</v>
      </c>
      <c r="F11" s="75">
        <f t="shared" si="3"/>
        <v>-8914.800000000001</v>
      </c>
      <c r="G11" s="62">
        <f aca="true" t="shared" si="5" ref="G11:G41">D11/C11*100</f>
        <v>101.5661664392906</v>
      </c>
      <c r="H11" s="63">
        <f t="shared" si="4"/>
        <v>29.455892128003036</v>
      </c>
      <c r="I11" s="24">
        <f t="shared" si="0"/>
        <v>0.6704691861375129</v>
      </c>
      <c r="J11" s="24">
        <f t="shared" si="1"/>
        <v>0.24492830168765892</v>
      </c>
      <c r="K11" s="16"/>
    </row>
    <row r="12" spans="1:11" ht="13.5" customHeight="1">
      <c r="A12" s="25" t="s">
        <v>3</v>
      </c>
      <c r="B12" s="119">
        <v>16.9</v>
      </c>
      <c r="C12" s="94">
        <v>22.7</v>
      </c>
      <c r="D12" s="108">
        <v>21.8</v>
      </c>
      <c r="E12" s="74">
        <f t="shared" si="2"/>
        <v>-0.8999999999999986</v>
      </c>
      <c r="F12" s="75">
        <f t="shared" si="3"/>
        <v>4.900000000000002</v>
      </c>
      <c r="G12" s="62">
        <f t="shared" si="5"/>
        <v>96.0352422907489</v>
      </c>
      <c r="H12" s="63">
        <f t="shared" si="4"/>
        <v>128.9940828402367</v>
      </c>
      <c r="I12" s="24">
        <f t="shared" si="0"/>
        <v>0.003926560352943741</v>
      </c>
      <c r="J12" s="24">
        <f t="shared" si="1"/>
        <v>0.0014344070967093714</v>
      </c>
      <c r="K12" s="16"/>
    </row>
    <row r="13" spans="1:11" ht="21" customHeight="1">
      <c r="A13" s="39" t="s">
        <v>28</v>
      </c>
      <c r="B13" s="119">
        <v>1231</v>
      </c>
      <c r="C13" s="94">
        <v>3750.4</v>
      </c>
      <c r="D13" s="108">
        <v>5092.8</v>
      </c>
      <c r="E13" s="74">
        <f t="shared" si="2"/>
        <v>1342.4</v>
      </c>
      <c r="F13" s="75">
        <f t="shared" si="3"/>
        <v>3861.8</v>
      </c>
      <c r="G13" s="62">
        <f t="shared" si="5"/>
        <v>135.79351535836176</v>
      </c>
      <c r="H13" s="63">
        <f t="shared" si="4"/>
        <v>413.7124289195776</v>
      </c>
      <c r="I13" s="24">
        <f t="shared" si="0"/>
        <v>0.9173021360308203</v>
      </c>
      <c r="J13" s="24">
        <f t="shared" si="1"/>
        <v>0.3350985533083251</v>
      </c>
      <c r="K13" s="16"/>
    </row>
    <row r="14" spans="1:11" ht="12.75" customHeight="1">
      <c r="A14" s="25" t="s">
        <v>4</v>
      </c>
      <c r="B14" s="119">
        <v>7507.7</v>
      </c>
      <c r="C14" s="94">
        <v>8006.3</v>
      </c>
      <c r="D14" s="108">
        <v>8244.3</v>
      </c>
      <c r="E14" s="74">
        <f t="shared" si="2"/>
        <v>237.9999999999991</v>
      </c>
      <c r="F14" s="75">
        <f t="shared" si="3"/>
        <v>736.5999999999995</v>
      </c>
      <c r="G14" s="62">
        <f t="shared" si="5"/>
        <v>102.97265903101307</v>
      </c>
      <c r="H14" s="63">
        <f t="shared" si="4"/>
        <v>109.81126043928234</v>
      </c>
      <c r="I14" s="24">
        <f t="shared" si="0"/>
        <v>1.4849422714575267</v>
      </c>
      <c r="J14" s="24">
        <f t="shared" si="1"/>
        <v>0.5424624966697739</v>
      </c>
      <c r="K14" s="16"/>
    </row>
    <row r="15" spans="1:11" ht="12.75" customHeight="1" hidden="1">
      <c r="A15" s="25" t="s">
        <v>20</v>
      </c>
      <c r="B15" s="119">
        <v>0</v>
      </c>
      <c r="C15" s="94">
        <v>0</v>
      </c>
      <c r="D15" s="108">
        <v>0</v>
      </c>
      <c r="E15" s="74">
        <f t="shared" si="2"/>
        <v>0</v>
      </c>
      <c r="F15" s="75">
        <f t="shared" si="3"/>
        <v>0</v>
      </c>
      <c r="G15" s="62" t="e">
        <f t="shared" si="5"/>
        <v>#DIV/0!</v>
      </c>
      <c r="H15" s="63" t="e">
        <f t="shared" si="4"/>
        <v>#DIV/0!</v>
      </c>
      <c r="I15" s="24">
        <f t="shared" si="0"/>
        <v>0</v>
      </c>
      <c r="J15" s="24">
        <f t="shared" si="1"/>
        <v>0</v>
      </c>
      <c r="K15" s="16"/>
    </row>
    <row r="16" spans="1:11" ht="11.25" customHeight="1" hidden="1">
      <c r="A16" s="25" t="s">
        <v>13</v>
      </c>
      <c r="B16" s="119">
        <v>0</v>
      </c>
      <c r="C16" s="94">
        <v>0</v>
      </c>
      <c r="D16" s="108">
        <v>0</v>
      </c>
      <c r="E16" s="74">
        <f t="shared" si="2"/>
        <v>0</v>
      </c>
      <c r="F16" s="75">
        <f t="shared" si="3"/>
        <v>0</v>
      </c>
      <c r="G16" s="62" t="e">
        <f t="shared" si="5"/>
        <v>#DIV/0!</v>
      </c>
      <c r="H16" s="63" t="e">
        <f t="shared" si="4"/>
        <v>#DIV/0!</v>
      </c>
      <c r="I16" s="24">
        <f t="shared" si="0"/>
        <v>0</v>
      </c>
      <c r="J16" s="24">
        <f t="shared" si="1"/>
        <v>0</v>
      </c>
      <c r="K16" s="16"/>
    </row>
    <row r="17" spans="1:11" ht="14.25" customHeight="1">
      <c r="A17" s="25" t="s">
        <v>11</v>
      </c>
      <c r="B17" s="119">
        <v>41974.6</v>
      </c>
      <c r="C17" s="94">
        <v>39716</v>
      </c>
      <c r="D17" s="108">
        <v>39388.7</v>
      </c>
      <c r="E17" s="74">
        <f t="shared" si="2"/>
        <v>-327.3000000000029</v>
      </c>
      <c r="F17" s="75">
        <f t="shared" si="3"/>
        <v>-2585.9000000000015</v>
      </c>
      <c r="G17" s="62">
        <f t="shared" si="5"/>
        <v>99.17589888206264</v>
      </c>
      <c r="H17" s="63">
        <f t="shared" si="4"/>
        <v>93.83936952347372</v>
      </c>
      <c r="I17" s="24">
        <f t="shared" si="0"/>
        <v>7.094592099724546</v>
      </c>
      <c r="J17" s="24">
        <f t="shared" si="1"/>
        <v>2.5917170096402025</v>
      </c>
      <c r="K17" s="16"/>
    </row>
    <row r="18" spans="1:11" ht="13.5" customHeight="1">
      <c r="A18" s="25" t="s">
        <v>18</v>
      </c>
      <c r="B18" s="119">
        <v>8489.3</v>
      </c>
      <c r="C18" s="94">
        <v>8264.2</v>
      </c>
      <c r="D18" s="108">
        <v>8329.5</v>
      </c>
      <c r="E18" s="74">
        <f t="shared" si="2"/>
        <v>65.29999999999927</v>
      </c>
      <c r="F18" s="75">
        <f t="shared" si="3"/>
        <v>-159.79999999999927</v>
      </c>
      <c r="G18" s="62">
        <f t="shared" si="5"/>
        <v>100.79015512693303</v>
      </c>
      <c r="H18" s="63">
        <f t="shared" si="4"/>
        <v>98.11763042889285</v>
      </c>
      <c r="I18" s="24">
        <f t="shared" si="0"/>
        <v>1.5002882779745363</v>
      </c>
      <c r="J18" s="24">
        <f t="shared" si="1"/>
        <v>0.5480685280752619</v>
      </c>
      <c r="K18" s="16"/>
    </row>
    <row r="19" spans="1:11" ht="13.5" customHeight="1">
      <c r="A19" s="25" t="s">
        <v>23</v>
      </c>
      <c r="B19" s="119">
        <v>27</v>
      </c>
      <c r="C19" s="94">
        <v>1</v>
      </c>
      <c r="D19" s="108">
        <v>0.8</v>
      </c>
      <c r="E19" s="74">
        <f t="shared" si="2"/>
        <v>-0.19999999999999996</v>
      </c>
      <c r="F19" s="75">
        <f t="shared" si="3"/>
        <v>-26.2</v>
      </c>
      <c r="G19" s="62">
        <f t="shared" si="5"/>
        <v>80</v>
      </c>
      <c r="H19" s="63">
        <f t="shared" si="4"/>
        <v>2.9629629629629632</v>
      </c>
      <c r="I19" s="24">
        <f t="shared" si="0"/>
        <v>0.00014409395790619233</v>
      </c>
      <c r="J19" s="24">
        <f t="shared" si="1"/>
        <v>5.263879253979345E-05</v>
      </c>
      <c r="K19" s="16"/>
    </row>
    <row r="20" spans="1:11" ht="13.5" customHeight="1">
      <c r="A20" s="25" t="s">
        <v>33</v>
      </c>
      <c r="B20" s="119">
        <v>827.3</v>
      </c>
      <c r="C20" s="94">
        <v>1013.9</v>
      </c>
      <c r="D20" s="108">
        <v>1096.1</v>
      </c>
      <c r="E20" s="74">
        <f t="shared" si="2"/>
        <v>82.19999999999993</v>
      </c>
      <c r="F20" s="75">
        <f t="shared" si="3"/>
        <v>268.79999999999995</v>
      </c>
      <c r="G20" s="62">
        <f t="shared" si="5"/>
        <v>108.10730841305849</v>
      </c>
      <c r="H20" s="63">
        <f t="shared" si="4"/>
        <v>132.4912365526411</v>
      </c>
      <c r="I20" s="24">
        <f t="shared" si="0"/>
        <v>0.19742673407622174</v>
      </c>
      <c r="J20" s="24">
        <f t="shared" si="1"/>
        <v>0.07212172562858449</v>
      </c>
      <c r="K20" s="16"/>
    </row>
    <row r="21" spans="1:11" ht="14.25" customHeight="1">
      <c r="A21" s="25" t="s">
        <v>5</v>
      </c>
      <c r="B21" s="119">
        <v>8258</v>
      </c>
      <c r="C21" s="94">
        <v>9219.7</v>
      </c>
      <c r="D21" s="108">
        <v>10156.8</v>
      </c>
      <c r="E21" s="74">
        <f t="shared" si="2"/>
        <v>937.0999999999985</v>
      </c>
      <c r="F21" s="75">
        <f t="shared" si="3"/>
        <v>1898.7999999999993</v>
      </c>
      <c r="G21" s="62">
        <f t="shared" si="5"/>
        <v>110.16410512272631</v>
      </c>
      <c r="H21" s="63">
        <f t="shared" si="4"/>
        <v>122.99346088641316</v>
      </c>
      <c r="I21" s="24">
        <f t="shared" si="0"/>
        <v>1.8294168895770175</v>
      </c>
      <c r="J21" s="24">
        <f t="shared" si="1"/>
        <v>0.6683021100852176</v>
      </c>
      <c r="K21" s="16"/>
    </row>
    <row r="22" spans="1:11" ht="17.25" customHeight="1">
      <c r="A22" s="39" t="s">
        <v>25</v>
      </c>
      <c r="B22" s="119">
        <v>21865.1</v>
      </c>
      <c r="C22" s="94">
        <v>25976.3</v>
      </c>
      <c r="D22" s="108">
        <v>26178.3</v>
      </c>
      <c r="E22" s="74">
        <f t="shared" si="2"/>
        <v>202</v>
      </c>
      <c r="F22" s="75">
        <f t="shared" si="3"/>
        <v>4313.200000000001</v>
      </c>
      <c r="G22" s="62">
        <f t="shared" si="5"/>
        <v>100.77763191832557</v>
      </c>
      <c r="H22" s="63">
        <f t="shared" si="4"/>
        <v>119.72641332534496</v>
      </c>
      <c r="I22" s="24">
        <f t="shared" si="0"/>
        <v>4.715168572819593</v>
      </c>
      <c r="J22" s="24">
        <f t="shared" si="1"/>
        <v>1.7224926284305935</v>
      </c>
      <c r="K22" s="16"/>
    </row>
    <row r="23" spans="1:11" ht="14.25" customHeight="1">
      <c r="A23" s="25" t="s">
        <v>10</v>
      </c>
      <c r="B23" s="119">
        <v>966.8</v>
      </c>
      <c r="C23" s="94">
        <v>1356.5</v>
      </c>
      <c r="D23" s="108">
        <v>1357.1</v>
      </c>
      <c r="E23" s="74">
        <f t="shared" si="2"/>
        <v>0.599999999999909</v>
      </c>
      <c r="F23" s="75">
        <f t="shared" si="3"/>
        <v>390.29999999999995</v>
      </c>
      <c r="G23" s="62">
        <f t="shared" si="5"/>
        <v>100.04423147806855</v>
      </c>
      <c r="H23" s="63">
        <f t="shared" si="4"/>
        <v>140.37029375258584</v>
      </c>
      <c r="I23" s="24">
        <f t="shared" si="0"/>
        <v>0.244437387843117</v>
      </c>
      <c r="J23" s="24">
        <f t="shared" si="1"/>
        <v>0.08929513169469211</v>
      </c>
      <c r="K23" s="16"/>
    </row>
    <row r="24" spans="1:11" ht="14.25" customHeight="1">
      <c r="A24" s="25" t="s">
        <v>16</v>
      </c>
      <c r="B24" s="119">
        <v>967.5</v>
      </c>
      <c r="C24" s="94">
        <v>4206</v>
      </c>
      <c r="D24" s="108">
        <v>4341.1</v>
      </c>
      <c r="E24" s="74">
        <f t="shared" si="2"/>
        <v>135.10000000000036</v>
      </c>
      <c r="F24" s="75">
        <f t="shared" si="3"/>
        <v>3373.6000000000004</v>
      </c>
      <c r="G24" s="62">
        <f t="shared" si="5"/>
        <v>103.21207798383263</v>
      </c>
      <c r="H24" s="63">
        <f t="shared" si="4"/>
        <v>448.69250645994833</v>
      </c>
      <c r="I24" s="24">
        <f t="shared" si="0"/>
        <v>0.7819078508332143</v>
      </c>
      <c r="J24" s="24">
        <f t="shared" si="1"/>
        <v>0.2856378278681217</v>
      </c>
      <c r="K24" s="16"/>
    </row>
    <row r="25" spans="1:11" ht="14.25" customHeight="1">
      <c r="A25" s="25" t="s">
        <v>40</v>
      </c>
      <c r="B25" s="119">
        <v>2199.3</v>
      </c>
      <c r="C25" s="94">
        <v>3600</v>
      </c>
      <c r="D25" s="108">
        <v>3521.7</v>
      </c>
      <c r="E25" s="74">
        <f t="shared" si="2"/>
        <v>-78.30000000000018</v>
      </c>
      <c r="F25" s="75">
        <f t="shared" si="3"/>
        <v>1322.3999999999996</v>
      </c>
      <c r="G25" s="62">
        <f t="shared" si="5"/>
        <v>97.82499999999999</v>
      </c>
      <c r="H25" s="63">
        <f t="shared" si="4"/>
        <v>160.128222616287</v>
      </c>
      <c r="I25" s="24">
        <f t="shared" si="0"/>
        <v>0.6343196144477968</v>
      </c>
      <c r="J25" s="24">
        <f t="shared" si="1"/>
        <v>0.23172254460923822</v>
      </c>
      <c r="K25" s="16"/>
    </row>
    <row r="26" spans="1:11" ht="12.75" customHeight="1">
      <c r="A26" s="25" t="s">
        <v>41</v>
      </c>
      <c r="B26" s="119">
        <v>2328.4</v>
      </c>
      <c r="C26" s="94">
        <v>2655.8</v>
      </c>
      <c r="D26" s="108">
        <v>2826.6</v>
      </c>
      <c r="E26" s="74">
        <f t="shared" si="2"/>
        <v>170.79999999999973</v>
      </c>
      <c r="F26" s="75">
        <f t="shared" si="3"/>
        <v>498.1999999999998</v>
      </c>
      <c r="G26" s="62">
        <f t="shared" si="5"/>
        <v>106.43120716921455</v>
      </c>
      <c r="H26" s="63">
        <f t="shared" si="4"/>
        <v>121.39666723930596</v>
      </c>
      <c r="I26" s="24">
        <f t="shared" si="0"/>
        <v>0.509119976772054</v>
      </c>
      <c r="J26" s="24">
        <f t="shared" si="1"/>
        <v>0.1859860137412252</v>
      </c>
      <c r="K26" s="16"/>
    </row>
    <row r="27" spans="1:11" ht="12.75" customHeight="1">
      <c r="A27" s="26" t="s">
        <v>7</v>
      </c>
      <c r="B27" s="121">
        <v>0.4</v>
      </c>
      <c r="C27" s="96">
        <v>0</v>
      </c>
      <c r="D27" s="109">
        <v>0.1</v>
      </c>
      <c r="E27" s="78">
        <f t="shared" si="2"/>
        <v>0.1</v>
      </c>
      <c r="F27" s="79">
        <f t="shared" si="3"/>
        <v>-0.30000000000000004</v>
      </c>
      <c r="G27" s="64" t="e">
        <f t="shared" si="5"/>
        <v>#DIV/0!</v>
      </c>
      <c r="H27" s="63">
        <f t="shared" si="4"/>
        <v>25</v>
      </c>
      <c r="I27" s="24">
        <f t="shared" si="0"/>
        <v>1.801174473827404E-05</v>
      </c>
      <c r="J27" s="24">
        <f t="shared" si="1"/>
        <v>6.579849067474181E-06</v>
      </c>
      <c r="K27" s="16"/>
    </row>
    <row r="28" spans="1:11" ht="15" customHeight="1" thickBot="1">
      <c r="A28" s="26" t="s">
        <v>14</v>
      </c>
      <c r="B28" s="121">
        <v>0</v>
      </c>
      <c r="C28" s="96">
        <v>0</v>
      </c>
      <c r="D28" s="109">
        <v>0.3</v>
      </c>
      <c r="E28" s="78">
        <f t="shared" si="2"/>
        <v>0.3</v>
      </c>
      <c r="F28" s="79">
        <f t="shared" si="3"/>
        <v>0.3</v>
      </c>
      <c r="G28" s="62" t="e">
        <f t="shared" si="5"/>
        <v>#DIV/0!</v>
      </c>
      <c r="H28" s="63" t="e">
        <f t="shared" si="4"/>
        <v>#DIV/0!</v>
      </c>
      <c r="I28" s="24">
        <f t="shared" si="0"/>
        <v>5.403523421482212E-05</v>
      </c>
      <c r="J28" s="24">
        <f t="shared" si="1"/>
        <v>1.9739547202422543E-05</v>
      </c>
      <c r="K28" s="16"/>
    </row>
    <row r="29" spans="1:11" ht="17.25" customHeight="1" thickBot="1">
      <c r="A29" s="27" t="s">
        <v>19</v>
      </c>
      <c r="B29" s="122">
        <f>SUM(B8:B28)</f>
        <v>492443.6</v>
      </c>
      <c r="C29" s="97">
        <f>SUM(C8:C28)</f>
        <v>545117.4000000001</v>
      </c>
      <c r="D29" s="110">
        <f>SUM(D8:D28)</f>
        <v>555193.2999999999</v>
      </c>
      <c r="E29" s="80">
        <f t="shared" si="2"/>
        <v>10075.89999999979</v>
      </c>
      <c r="F29" s="81">
        <f t="shared" si="3"/>
        <v>62749.69999999995</v>
      </c>
      <c r="G29" s="65">
        <f t="shared" si="5"/>
        <v>101.84839082370144</v>
      </c>
      <c r="H29" s="66">
        <f t="shared" si="4"/>
        <v>112.74251508193018</v>
      </c>
      <c r="I29" s="28">
        <f t="shared" si="0"/>
        <v>100</v>
      </c>
      <c r="J29" s="29">
        <f t="shared" si="1"/>
        <v>36.53088117272913</v>
      </c>
      <c r="K29" s="30"/>
    </row>
    <row r="30" spans="1:11" ht="13.5" customHeight="1" hidden="1" thickBot="1">
      <c r="A30" s="89" t="s">
        <v>34</v>
      </c>
      <c r="B30" s="120">
        <v>0</v>
      </c>
      <c r="C30" s="98">
        <v>0</v>
      </c>
      <c r="D30" s="101">
        <v>0</v>
      </c>
      <c r="E30" s="76">
        <f t="shared" si="2"/>
        <v>0</v>
      </c>
      <c r="F30" s="77">
        <f t="shared" si="3"/>
        <v>0</v>
      </c>
      <c r="G30" s="87" t="e">
        <f>D30/C30*100</f>
        <v>#DIV/0!</v>
      </c>
      <c r="H30" s="67" t="e">
        <f t="shared" si="4"/>
        <v>#DIV/0!</v>
      </c>
      <c r="I30" s="32"/>
      <c r="J30" s="60">
        <f t="shared" si="1"/>
        <v>0</v>
      </c>
      <c r="K30" s="16"/>
    </row>
    <row r="31" spans="1:11" s="6" customFormat="1" ht="14.25" customHeight="1" hidden="1" thickBot="1">
      <c r="A31" s="90" t="s">
        <v>35</v>
      </c>
      <c r="B31" s="122">
        <f>SUM(B30)</f>
        <v>0</v>
      </c>
      <c r="C31" s="97">
        <f>SUM(C30)</f>
        <v>0</v>
      </c>
      <c r="D31" s="111">
        <f>SUM(D30)</f>
        <v>0</v>
      </c>
      <c r="E31" s="80">
        <f t="shared" si="2"/>
        <v>0</v>
      </c>
      <c r="F31" s="82">
        <f t="shared" si="3"/>
        <v>0</v>
      </c>
      <c r="G31" s="65" t="e">
        <f>D31/C31*100</f>
        <v>#DIV/0!</v>
      </c>
      <c r="H31" s="66" t="e">
        <f t="shared" si="4"/>
        <v>#DIV/0!</v>
      </c>
      <c r="I31" s="45"/>
      <c r="J31" s="61">
        <f t="shared" si="1"/>
        <v>0</v>
      </c>
      <c r="K31" s="30"/>
    </row>
    <row r="32" spans="1:11" ht="13.5">
      <c r="A32" s="31" t="s">
        <v>12</v>
      </c>
      <c r="B32" s="123">
        <v>54951</v>
      </c>
      <c r="C32" s="95">
        <v>93345.4</v>
      </c>
      <c r="D32" s="112">
        <v>93345.4</v>
      </c>
      <c r="E32" s="83">
        <f t="shared" si="2"/>
        <v>0</v>
      </c>
      <c r="F32" s="84">
        <f t="shared" si="3"/>
        <v>38394.399999999994</v>
      </c>
      <c r="G32" s="68">
        <f t="shared" si="5"/>
        <v>100</v>
      </c>
      <c r="H32" s="69">
        <f t="shared" si="4"/>
        <v>169.87024803916216</v>
      </c>
      <c r="I32" s="32"/>
      <c r="J32" s="60">
        <f t="shared" si="1"/>
        <v>6.141986431430044</v>
      </c>
      <c r="K32" s="16"/>
    </row>
    <row r="33" spans="1:11" ht="13.5">
      <c r="A33" s="25" t="s">
        <v>8</v>
      </c>
      <c r="B33" s="119">
        <v>178399.1</v>
      </c>
      <c r="C33" s="94">
        <v>97852.3</v>
      </c>
      <c r="D33" s="108">
        <v>94281</v>
      </c>
      <c r="E33" s="74">
        <f t="shared" si="2"/>
        <v>-3571.300000000003</v>
      </c>
      <c r="F33" s="75">
        <f t="shared" si="3"/>
        <v>-84118.1</v>
      </c>
      <c r="G33" s="62">
        <f t="shared" si="5"/>
        <v>96.3503157309537</v>
      </c>
      <c r="H33" s="63">
        <f t="shared" si="4"/>
        <v>52.848360782089145</v>
      </c>
      <c r="I33" s="32"/>
      <c r="J33" s="60">
        <f t="shared" si="1"/>
        <v>6.203547499305333</v>
      </c>
      <c r="K33" s="16"/>
    </row>
    <row r="34" spans="1:11" ht="13.5">
      <c r="A34" s="25" t="s">
        <v>9</v>
      </c>
      <c r="B34" s="119">
        <v>688265.2</v>
      </c>
      <c r="C34" s="94">
        <v>760592</v>
      </c>
      <c r="D34" s="108">
        <v>754978.4</v>
      </c>
      <c r="E34" s="74">
        <f t="shared" si="2"/>
        <v>-5613.599999999977</v>
      </c>
      <c r="F34" s="75">
        <f t="shared" si="3"/>
        <v>66713.20000000007</v>
      </c>
      <c r="G34" s="62">
        <f t="shared" si="5"/>
        <v>99.26194332835476</v>
      </c>
      <c r="H34" s="63">
        <f t="shared" si="4"/>
        <v>109.69294975250821</v>
      </c>
      <c r="I34" s="32"/>
      <c r="J34" s="60">
        <f t="shared" si="1"/>
        <v>49.67643921203149</v>
      </c>
      <c r="K34" s="16"/>
    </row>
    <row r="35" spans="1:11" ht="14.25" thickBot="1">
      <c r="A35" s="26" t="s">
        <v>15</v>
      </c>
      <c r="B35" s="121">
        <v>38799.6</v>
      </c>
      <c r="C35" s="96">
        <v>37394.6</v>
      </c>
      <c r="D35" s="109">
        <v>36186.9</v>
      </c>
      <c r="E35" s="78">
        <f t="shared" si="2"/>
        <v>-1207.699999999997</v>
      </c>
      <c r="F35" s="79">
        <f t="shared" si="3"/>
        <v>-2612.699999999997</v>
      </c>
      <c r="G35" s="70">
        <f t="shared" si="5"/>
        <v>96.77038930754709</v>
      </c>
      <c r="H35" s="71">
        <f t="shared" si="4"/>
        <v>93.26616769245044</v>
      </c>
      <c r="I35" s="32"/>
      <c r="J35" s="60">
        <f t="shared" si="1"/>
        <v>2.3810434021978146</v>
      </c>
      <c r="K35" s="16"/>
    </row>
    <row r="36" spans="1:11" s="6" customFormat="1" ht="14.25" thickBot="1">
      <c r="A36" s="27" t="s">
        <v>24</v>
      </c>
      <c r="B36" s="122">
        <f>SUM(B32:B35)</f>
        <v>960414.8999999999</v>
      </c>
      <c r="C36" s="97">
        <f>SUM(C32:C35)</f>
        <v>989184.2999999999</v>
      </c>
      <c r="D36" s="110">
        <f>SUM(D32:D35)</f>
        <v>978791.7000000001</v>
      </c>
      <c r="E36" s="80">
        <f t="shared" si="2"/>
        <v>-10392.59999999986</v>
      </c>
      <c r="F36" s="81">
        <f t="shared" si="3"/>
        <v>18376.800000000163</v>
      </c>
      <c r="G36" s="65">
        <f t="shared" si="5"/>
        <v>98.94937677437866</v>
      </c>
      <c r="H36" s="66">
        <f t="shared" si="4"/>
        <v>101.91342304247885</v>
      </c>
      <c r="I36" s="33"/>
      <c r="J36" s="60">
        <f t="shared" si="1"/>
        <v>64.40301654496469</v>
      </c>
      <c r="K36" s="30"/>
    </row>
    <row r="37" spans="1:11" s="6" customFormat="1" ht="12.75" customHeight="1" hidden="1">
      <c r="A37" s="40" t="s">
        <v>26</v>
      </c>
      <c r="B37" s="124">
        <v>0</v>
      </c>
      <c r="C37" s="99">
        <v>0</v>
      </c>
      <c r="D37" s="113">
        <v>0</v>
      </c>
      <c r="E37" s="83">
        <f t="shared" si="2"/>
        <v>0</v>
      </c>
      <c r="F37" s="84">
        <f t="shared" si="3"/>
        <v>0</v>
      </c>
      <c r="G37" s="68" t="e">
        <f t="shared" si="5"/>
        <v>#DIV/0!</v>
      </c>
      <c r="H37" s="69" t="e">
        <f t="shared" si="4"/>
        <v>#DIV/0!</v>
      </c>
      <c r="I37" s="33"/>
      <c r="J37" s="60">
        <f t="shared" si="1"/>
        <v>0</v>
      </c>
      <c r="K37" s="30"/>
    </row>
    <row r="38" spans="1:11" ht="13.5" customHeight="1" hidden="1">
      <c r="A38" s="34" t="s">
        <v>22</v>
      </c>
      <c r="B38" s="123">
        <v>0</v>
      </c>
      <c r="C38" s="95">
        <v>0</v>
      </c>
      <c r="D38" s="112">
        <v>0</v>
      </c>
      <c r="E38" s="83">
        <f t="shared" si="2"/>
        <v>0</v>
      </c>
      <c r="F38" s="84">
        <f t="shared" si="3"/>
        <v>0</v>
      </c>
      <c r="G38" s="68" t="e">
        <f t="shared" si="5"/>
        <v>#DIV/0!</v>
      </c>
      <c r="H38" s="69" t="e">
        <f t="shared" si="4"/>
        <v>#DIV/0!</v>
      </c>
      <c r="I38" s="32"/>
      <c r="J38" s="60">
        <f t="shared" si="1"/>
        <v>0</v>
      </c>
      <c r="K38" s="16"/>
    </row>
    <row r="39" spans="1:11" ht="14.25" thickBot="1">
      <c r="A39" s="35" t="s">
        <v>17</v>
      </c>
      <c r="B39" s="125">
        <v>-544.9</v>
      </c>
      <c r="C39" s="100">
        <v>0</v>
      </c>
      <c r="D39" s="114">
        <v>-14193.3</v>
      </c>
      <c r="E39" s="85">
        <f t="shared" si="2"/>
        <v>-14193.3</v>
      </c>
      <c r="F39" s="86">
        <f t="shared" si="3"/>
        <v>-13648.4</v>
      </c>
      <c r="G39" s="88" t="e">
        <f t="shared" si="5"/>
        <v>#DIV/0!</v>
      </c>
      <c r="H39" s="72">
        <f t="shared" si="4"/>
        <v>2604.7531657184804</v>
      </c>
      <c r="I39" s="32"/>
      <c r="J39" s="60">
        <f t="shared" si="1"/>
        <v>-0.9338977176938129</v>
      </c>
      <c r="K39" s="16"/>
    </row>
    <row r="40" spans="1:11" s="6" customFormat="1" ht="18" customHeight="1" thickBot="1">
      <c r="A40" s="36" t="s">
        <v>38</v>
      </c>
      <c r="B40" s="122">
        <f>B36+B38+B39+B37+B31</f>
        <v>959869.9999999999</v>
      </c>
      <c r="C40" s="97">
        <f>C36+C38+C39+C37+C31</f>
        <v>989184.2999999999</v>
      </c>
      <c r="D40" s="111">
        <f>D36+D38+D39+D37+D31</f>
        <v>964598.4</v>
      </c>
      <c r="E40" s="80">
        <f t="shared" si="2"/>
        <v>-24585.899999999907</v>
      </c>
      <c r="F40" s="82">
        <f t="shared" si="3"/>
        <v>4728.40000000014</v>
      </c>
      <c r="G40" s="65">
        <f t="shared" si="5"/>
        <v>97.51452787918289</v>
      </c>
      <c r="H40" s="66">
        <f t="shared" si="4"/>
        <v>100.49260837405068</v>
      </c>
      <c r="I40" s="37"/>
      <c r="J40" s="29">
        <f t="shared" si="1"/>
        <v>63.469118827270876</v>
      </c>
      <c r="K40" s="30"/>
    </row>
    <row r="41" spans="1:11" ht="14.25" thickBot="1">
      <c r="A41" s="27" t="s">
        <v>6</v>
      </c>
      <c r="B41" s="122">
        <f>B40+B29</f>
        <v>1452313.5999999999</v>
      </c>
      <c r="C41" s="97">
        <f>C40+C29</f>
        <v>1534301.7000000002</v>
      </c>
      <c r="D41" s="111">
        <f>D40+D29</f>
        <v>1519791.7</v>
      </c>
      <c r="E41" s="80">
        <f t="shared" si="2"/>
        <v>-14510.000000000233</v>
      </c>
      <c r="F41" s="82">
        <f t="shared" si="3"/>
        <v>67478.1000000001</v>
      </c>
      <c r="G41" s="65">
        <f t="shared" si="5"/>
        <v>99.05429290732063</v>
      </c>
      <c r="H41" s="66">
        <f t="shared" si="4"/>
        <v>104.64624857881934</v>
      </c>
      <c r="I41" s="37"/>
      <c r="J41" s="29">
        <f t="shared" si="1"/>
        <v>100</v>
      </c>
      <c r="K41" s="38"/>
    </row>
    <row r="42" spans="1:11" ht="13.5">
      <c r="A42" s="57"/>
      <c r="B42" s="58"/>
      <c r="C42" s="101"/>
      <c r="D42" s="115"/>
      <c r="E42" s="58"/>
      <c r="F42" s="58"/>
      <c r="G42" s="59"/>
      <c r="H42" s="51"/>
      <c r="I42" s="52"/>
      <c r="J42" s="52"/>
      <c r="K42" s="16"/>
    </row>
    <row r="43" spans="1:8" ht="13.5">
      <c r="A43" s="9"/>
      <c r="B43" s="3"/>
      <c r="C43" s="102"/>
      <c r="D43" s="116"/>
      <c r="E43" s="3"/>
      <c r="F43" s="3"/>
      <c r="G43" s="8"/>
      <c r="H43" s="4"/>
    </row>
    <row r="44" spans="1:8" ht="13.5">
      <c r="A44" s="2"/>
      <c r="B44" s="10"/>
      <c r="C44" s="103"/>
      <c r="D44" s="117"/>
      <c r="E44" s="10"/>
      <c r="F44" s="10"/>
      <c r="G44" s="11"/>
      <c r="H44" s="12"/>
    </row>
    <row r="45" spans="1:8" ht="6.75" customHeight="1">
      <c r="A45" s="2"/>
      <c r="B45" s="13"/>
      <c r="C45" s="104"/>
      <c r="D45" s="118"/>
      <c r="E45" s="13"/>
      <c r="F45" s="13"/>
      <c r="G45" s="11"/>
      <c r="H45" s="4"/>
    </row>
    <row r="46" spans="1:8" ht="13.5">
      <c r="A46" s="14"/>
      <c r="B46" s="13"/>
      <c r="C46" s="104"/>
      <c r="D46" s="118"/>
      <c r="E46" s="13"/>
      <c r="F46" s="13"/>
      <c r="G46" s="11"/>
      <c r="H46" s="4"/>
    </row>
    <row r="47" spans="1:8" ht="13.5">
      <c r="A47" s="7"/>
      <c r="B47" s="13"/>
      <c r="C47" s="104"/>
      <c r="D47" s="118"/>
      <c r="E47" s="13"/>
      <c r="F47" s="13"/>
      <c r="G47" s="11"/>
      <c r="H47" s="4"/>
    </row>
    <row r="48" ht="12.75">
      <c r="A48" s="7"/>
    </row>
    <row r="49" ht="12.75">
      <c r="A49" s="7"/>
    </row>
  </sheetData>
  <sheetProtection/>
  <mergeCells count="8">
    <mergeCell ref="A3:H3"/>
    <mergeCell ref="I6:J6"/>
    <mergeCell ref="G6:H6"/>
    <mergeCell ref="A6:A7"/>
    <mergeCell ref="B6:B7"/>
    <mergeCell ref="C6:C7"/>
    <mergeCell ref="D6:D7"/>
    <mergeCell ref="E6:F6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Лебедева Валентина О.</cp:lastModifiedBy>
  <cp:lastPrinted>2022-02-08T13:58:10Z</cp:lastPrinted>
  <dcterms:created xsi:type="dcterms:W3CDTF">2006-03-15T08:37:36Z</dcterms:created>
  <dcterms:modified xsi:type="dcterms:W3CDTF">2022-03-11T07:06:12Z</dcterms:modified>
  <cp:category/>
  <cp:version/>
  <cp:contentType/>
  <cp:contentStatus/>
</cp:coreProperties>
</file>