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28" yWindow="1260" windowWidth="12672" windowHeight="11568" tabRatio="611" activeTab="0"/>
  </bookViews>
  <sheets>
    <sheet name="прил. 2.1 на 2022-2023" sheetId="1" r:id="rId1"/>
    <sheet name="Доп.норматив 2022-2023" sheetId="2" r:id="rId2"/>
  </sheets>
  <definedNames>
    <definedName name="_xlnm.Print_Titles" localSheetId="0">'прил. 2.1 на 2022-2023'!$14:$15</definedName>
  </definedNames>
  <calcPr fullCalcOnLoad="1"/>
</workbook>
</file>

<file path=xl/sharedStrings.xml><?xml version="1.0" encoding="utf-8"?>
<sst xmlns="http://schemas.openxmlformats.org/spreadsheetml/2006/main" count="108" uniqueCount="103">
  <si>
    <t>Доходы от оказания платных услуг (работ) и компенсации затрат государства</t>
  </si>
  <si>
    <t>Налоговые и неналоговые доходы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</si>
  <si>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</si>
  <si>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</si>
  <si>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</si>
  <si>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</si>
  <si>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</si>
  <si>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</si>
  <si>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</si>
  <si>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</si>
  <si>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</si>
  <si>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1 16 00000 00 0000 000</t>
  </si>
  <si>
    <t xml:space="preserve"> 2 00 00000 00 0000 000</t>
  </si>
  <si>
    <t xml:space="preserve"> 2 02 00000 00 0000 000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</si>
  <si>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</si>
  <si>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</si>
  <si>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</si>
  <si>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</si>
  <si>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</si>
  <si>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</si>
  <si>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</si>
  <si>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</si>
  <si>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</si>
  <si>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</si>
  <si>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</si>
  <si>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</si>
  <si>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</si>
  <si>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>Сумма (тыс.руб.)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</si>
  <si>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</si>
  <si>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</si>
  <si>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</si>
  <si>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</si>
  <si>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</si>
  <si>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</si>
  <si>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</si>
  <si>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</si>
  <si>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</si>
  <si>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</si>
  <si>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</si>
  <si>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</si>
  <si>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</si>
  <si>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</si>
  <si>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</si>
  <si>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</si>
  <si>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</si>
  <si>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</si>
  <si>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</si>
  <si>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</si>
  <si>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</si>
  <si>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</si>
  <si>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</si>
  <si>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</si>
  <si>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</si>
  <si>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</si>
  <si>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</si>
  <si>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</si>
  <si>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</si>
  <si>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</si>
  <si>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</si>
  <si>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</si>
  <si>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</si>
  <si>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                                                                         Приложение  2.1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</si>
  <si>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</si>
  <si>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</si>
  <si>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</si>
  <si>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</si>
  <si>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</si>
  <si>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бюджетной системы Российской Федерации
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</si>
  <si>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</si>
  <si>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</si>
  <si>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</si>
  <si>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</si>
  <si>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</si>
  <si>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</si>
  <si>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</si>
  <si>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</si>
  <si>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</si>
  <si>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</si>
  <si>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</si>
  <si>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</si>
  <si>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2022 год</t>
  </si>
  <si>
    <t xml:space="preserve"> Всего доходов</t>
  </si>
  <si>
    <t xml:space="preserve">              Ленинградской области на 2022-2023 годы</t>
  </si>
  <si>
    <t xml:space="preserve"> 1 01 02010 01 0000 110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</si>
  <si>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</si>
  <si>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</si>
  <si>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</si>
  <si>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</si>
  <si>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</si>
  <si>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1 01 02040 01 0000 110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</si>
  <si>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</si>
  <si>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Дотации бюджетам бюджетной системы Российской Федерации
</t>
  </si>
  <si>
    <t>доп норматив  от кбк по основному нормативу 15 %</t>
  </si>
  <si>
    <t>доп норматив от кбк по основному нормативу 10 %</t>
  </si>
  <si>
    <t>доп норматив всего 34,23 %</t>
  </si>
  <si>
    <t>доп норматив всего 33,49 %</t>
  </si>
  <si>
    <t xml:space="preserve"> 2 01 00000 00 0000 000
</t>
  </si>
  <si>
    <t xml:space="preserve">Безвозмездные поступления от нерезидентов
</t>
  </si>
  <si>
    <t xml:space="preserve"> 2 01 05000 05 0000 150</t>
  </si>
  <si>
    <t>Безвозмездные поступления от нерезидентов в бюджеты муниципальных районов</t>
  </si>
  <si>
    <t>2023 год</t>
  </si>
  <si>
    <t>,</t>
  </si>
  <si>
    <t xml:space="preserve">от     .12. 2020  №   -рсд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</si>
</sst>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5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4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17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5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4" fillId="0" borderId="11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4" xfId="0" applyFont="1" applyBorder="1" applyAlignment="1">
      <alignment horizontal="left" vertical="justify" wrapText="1"/>
    </xf>
    <xf numFmtId="0" fontId="10" fillId="0" borderId="14" xfId="0" applyFont="1" applyBorder="1" applyAlignment="1">
      <alignment horizontal="left"/>
    </xf>
    <xf numFmtId="0" fontId="10" fillId="34" borderId="12" xfId="0" applyFont="1" applyFill="1" applyBorder="1" applyAlignment="1">
      <alignment/>
    </xf>
    <xf numFmtId="0" fontId="10" fillId="0" borderId="0" xfId="0" applyFont="1" applyAlignment="1">
      <alignment horizontal="right"/>
    </xf>
    <xf numFmtId="179" fontId="10" fillId="0" borderId="0" xfId="60" applyNumberFormat="1" applyFont="1" applyFill="1" applyBorder="1" applyAlignment="1">
      <alignment horizontal="right"/>
    </xf>
    <xf numFmtId="0" fontId="8" fillId="34" borderId="11" xfId="0" applyNumberFormat="1" applyFont="1" applyFill="1" applyBorder="1" applyAlignment="1">
      <alignment vertical="justify" wrapText="1"/>
    </xf>
    <xf numFmtId="0" fontId="10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vertical="justify" wrapText="1"/>
    </xf>
    <xf numFmtId="0" fontId="17" fillId="0" borderId="12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179" fontId="12" fillId="0" borderId="18" xfId="0" applyNumberFormat="1" applyFont="1" applyBorder="1" applyAlignment="1">
      <alignment/>
    </xf>
    <xf numFmtId="179" fontId="12" fillId="0" borderId="19" xfId="0" applyNumberFormat="1" applyFont="1" applyBorder="1" applyAlignment="1">
      <alignment/>
    </xf>
    <xf numFmtId="179" fontId="8" fillId="0" borderId="18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9" fontId="8" fillId="34" borderId="18" xfId="0" applyNumberFormat="1" applyFont="1" applyFill="1" applyBorder="1" applyAlignment="1">
      <alignment/>
    </xf>
    <xf numFmtId="179" fontId="8" fillId="34" borderId="19" xfId="0" applyNumberFormat="1" applyFont="1" applyFill="1" applyBorder="1" applyAlignment="1">
      <alignment/>
    </xf>
    <xf numFmtId="179" fontId="13" fillId="0" borderId="20" xfId="0" applyNumberFormat="1" applyFont="1" applyBorder="1" applyAlignment="1">
      <alignment horizontal="right" wrapText="1"/>
    </xf>
    <xf numFmtId="179" fontId="13" fillId="0" borderId="21" xfId="0" applyNumberFormat="1" applyFont="1" applyBorder="1" applyAlignment="1">
      <alignment horizontal="right" wrapText="1"/>
    </xf>
    <xf numFmtId="179" fontId="13" fillId="0" borderId="18" xfId="0" applyNumberFormat="1" applyFont="1" applyBorder="1" applyAlignment="1">
      <alignment/>
    </xf>
    <xf numFmtId="179" fontId="13" fillId="0" borderId="19" xfId="0" applyNumberFormat="1" applyFont="1" applyBorder="1" applyAlignment="1">
      <alignment/>
    </xf>
    <xf numFmtId="179" fontId="8" fillId="0" borderId="18" xfId="0" applyNumberFormat="1" applyFont="1" applyFill="1" applyBorder="1" applyAlignment="1">
      <alignment/>
    </xf>
    <xf numFmtId="179" fontId="8" fillId="0" borderId="19" xfId="0" applyNumberFormat="1" applyFont="1" applyFill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179" fontId="9" fillId="0" borderId="24" xfId="0" applyNumberFormat="1" applyFont="1" applyFill="1" applyBorder="1" applyAlignment="1">
      <alignment/>
    </xf>
    <xf numFmtId="179" fontId="9" fillId="0" borderId="25" xfId="0" applyNumberFormat="1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18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vertical="justify" wrapText="1"/>
    </xf>
    <xf numFmtId="0" fontId="18" fillId="0" borderId="11" xfId="0" applyFont="1" applyBorder="1" applyAlignment="1">
      <alignment vertical="justify" wrapText="1"/>
    </xf>
    <xf numFmtId="0" fontId="18" fillId="0" borderId="11" xfId="0" applyFont="1" applyBorder="1" applyAlignment="1">
      <alignment horizontal="left" vertical="justify" wrapText="1"/>
    </xf>
    <xf numFmtId="0" fontId="18" fillId="0" borderId="26" xfId="0" applyFont="1" applyBorder="1" applyAlignment="1">
      <alignment vertical="justify" wrapText="1"/>
    </xf>
    <xf numFmtId="0" fontId="18" fillId="0" borderId="27" xfId="0" applyFont="1" applyBorder="1" applyAlignment="1">
      <alignment vertical="justify" wrapText="1"/>
    </xf>
    <xf numFmtId="0" fontId="5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7" fillId="35" borderId="2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9" fillId="0" borderId="29" xfId="0" applyFont="1" applyBorder="1" applyAlignment="1">
      <alignment horizontal="left" vertical="justify"/>
    </xf>
    <xf numFmtId="0" fontId="15" fillId="0" borderId="30" xfId="0" applyFont="1" applyBorder="1" applyAlignment="1">
      <alignment horizontal="left" vertical="justify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173" fontId="1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zoomScalePageLayoutView="0" workbookViewId="0" topLeftCell="A1">
      <selection activeCell="B8" sqref="B8:D8"/>
    </sheetView>
  </sheetViews>
  <sheetFormatPr defaultColWidth="9.00390625" defaultRowHeight="12.75"/>
  <cols>
    <col min="1" max="1" width="23.625" style="9" customWidth="1"/>
    <col min="2" max="2" width="87.875" style="9" customWidth="1"/>
    <col min="3" max="4" width="12.875" style="11" customWidth="1"/>
    <col min="5" max="16384" width="8.875" style="9" customWidth="1"/>
  </cols>
  <sheetData>
    <row r="2" spans="3:4" ht="13.5">
      <c r="C2" s="32"/>
      <c r="D2" s="32" t="s">
        <v>61</v>
      </c>
    </row>
    <row r="3" spans="3:4" ht="13.5">
      <c r="C3" s="32"/>
      <c r="D3" s="32" t="s">
        <v>14</v>
      </c>
    </row>
    <row r="4" spans="3:4" ht="13.5">
      <c r="C4" s="32"/>
      <c r="D4" s="32" t="s">
        <v>15</v>
      </c>
    </row>
    <row r="5" spans="3:4" ht="13.5">
      <c r="C5" s="32"/>
      <c r="D5" s="32" t="s">
        <v>16</v>
      </c>
    </row>
    <row r="6" spans="3:4" ht="13.5">
      <c r="C6" s="32"/>
      <c r="D6" s="32" t="s">
        <v>17</v>
      </c>
    </row>
    <row r="7" spans="2:4" ht="13.5">
      <c r="B7" s="10"/>
      <c r="C7" s="33"/>
      <c r="D7" s="33" t="s">
        <v>102</v>
      </c>
    </row>
    <row r="8" spans="2:4" ht="13.5">
      <c r="B8" s="77" t="s">
        <v>101</v>
      </c>
      <c r="C8" s="77"/>
      <c r="D8" s="77"/>
    </row>
    <row r="9" spans="2:4" ht="12.75">
      <c r="B9" s="63"/>
      <c r="C9" s="63"/>
      <c r="D9" s="63"/>
    </row>
    <row r="11" spans="1:4" ht="17.25">
      <c r="A11" s="80" t="s">
        <v>25</v>
      </c>
      <c r="B11" s="80"/>
      <c r="C11" s="80"/>
      <c r="D11" s="81"/>
    </row>
    <row r="12" spans="1:4" ht="17.25">
      <c r="A12" s="80" t="s">
        <v>82</v>
      </c>
      <c r="B12" s="80"/>
      <c r="C12" s="80"/>
      <c r="D12" s="80"/>
    </row>
    <row r="13" ht="14.25" thickBot="1">
      <c r="B13" s="12"/>
    </row>
    <row r="14" spans="1:4" ht="13.5">
      <c r="A14" s="82" t="s">
        <v>26</v>
      </c>
      <c r="B14" s="84" t="s">
        <v>2</v>
      </c>
      <c r="C14" s="86" t="s">
        <v>27</v>
      </c>
      <c r="D14" s="87"/>
    </row>
    <row r="15" spans="1:4" ht="13.5" thickBot="1">
      <c r="A15" s="83"/>
      <c r="B15" s="85"/>
      <c r="C15" s="37">
        <v>2022</v>
      </c>
      <c r="D15" s="36">
        <v>2023</v>
      </c>
    </row>
    <row r="16" spans="1:4" ht="13.5">
      <c r="A16" s="38" t="s">
        <v>3</v>
      </c>
      <c r="B16" s="13" t="s">
        <v>1</v>
      </c>
      <c r="C16" s="53">
        <f>C17+C25+C29+C30+C39+C44+C48+C41+C23</f>
        <v>453892.69999999995</v>
      </c>
      <c r="D16" s="54">
        <f>D17+D25+D29+D30+D39+D44+D48+D41+D23</f>
        <v>463033</v>
      </c>
    </row>
    <row r="17" spans="1:4" ht="13.5">
      <c r="A17" s="39" t="s">
        <v>4</v>
      </c>
      <c r="B17" s="65" t="s">
        <v>28</v>
      </c>
      <c r="C17" s="47">
        <f>C18</f>
        <v>262413.3</v>
      </c>
      <c r="D17" s="48">
        <f>D18</f>
        <v>265447.5</v>
      </c>
    </row>
    <row r="18" spans="1:4" ht="13.5">
      <c r="A18" s="28" t="s">
        <v>5</v>
      </c>
      <c r="B18" s="64" t="s">
        <v>29</v>
      </c>
      <c r="C18" s="49">
        <f>SUM(C19:C22)</f>
        <v>262413.3</v>
      </c>
      <c r="D18" s="50">
        <f>SUM(D19:D22)</f>
        <v>265447.5</v>
      </c>
    </row>
    <row r="19" spans="1:4" ht="39">
      <c r="A19" s="28" t="s">
        <v>83</v>
      </c>
      <c r="B19" s="14" t="s">
        <v>84</v>
      </c>
      <c r="C19" s="49">
        <v>255811</v>
      </c>
      <c r="D19" s="50">
        <v>258768.9</v>
      </c>
    </row>
    <row r="20" spans="1:4" ht="51" customHeight="1">
      <c r="A20" s="28" t="s">
        <v>85</v>
      </c>
      <c r="B20" s="14" t="s">
        <v>86</v>
      </c>
      <c r="C20" s="49">
        <v>730.5</v>
      </c>
      <c r="D20" s="50">
        <v>738.9</v>
      </c>
    </row>
    <row r="21" spans="1:4" ht="26.25">
      <c r="A21" s="28" t="s">
        <v>87</v>
      </c>
      <c r="B21" s="14" t="s">
        <v>88</v>
      </c>
      <c r="C21" s="49">
        <v>3255.4</v>
      </c>
      <c r="D21" s="50">
        <v>3293</v>
      </c>
    </row>
    <row r="22" spans="1:4" ht="52.5">
      <c r="A22" s="28" t="s">
        <v>89</v>
      </c>
      <c r="B22" s="14" t="s">
        <v>90</v>
      </c>
      <c r="C22" s="49">
        <v>2616.4</v>
      </c>
      <c r="D22" s="50">
        <v>2646.7</v>
      </c>
    </row>
    <row r="23" spans="1:4" ht="13.5">
      <c r="A23" s="43" t="s">
        <v>68</v>
      </c>
      <c r="B23" s="65" t="s">
        <v>69</v>
      </c>
      <c r="C23" s="47">
        <f>SUM(C24)</f>
        <v>1153.6</v>
      </c>
      <c r="D23" s="48">
        <f>SUM(D24)</f>
        <v>1153.6</v>
      </c>
    </row>
    <row r="24" spans="1:4" ht="32.25" customHeight="1">
      <c r="A24" s="44" t="s">
        <v>70</v>
      </c>
      <c r="B24" s="64" t="s">
        <v>71</v>
      </c>
      <c r="C24" s="49">
        <v>1153.6</v>
      </c>
      <c r="D24" s="50">
        <v>1153.6</v>
      </c>
    </row>
    <row r="25" spans="1:4" ht="13.5">
      <c r="A25" s="39" t="s">
        <v>6</v>
      </c>
      <c r="B25" s="65" t="s">
        <v>30</v>
      </c>
      <c r="C25" s="47">
        <f>SUM(C26:C28)</f>
        <v>88243</v>
      </c>
      <c r="D25" s="48">
        <f>SUM(D26:D28)</f>
        <v>91284.09999999999</v>
      </c>
    </row>
    <row r="26" spans="1:4" ht="13.5">
      <c r="A26" s="28" t="s">
        <v>56</v>
      </c>
      <c r="B26" s="64" t="s">
        <v>57</v>
      </c>
      <c r="C26" s="49">
        <v>87008.2</v>
      </c>
      <c r="D26" s="50">
        <v>90011.7</v>
      </c>
    </row>
    <row r="27" spans="1:4" ht="13.5">
      <c r="A27" s="28" t="s">
        <v>22</v>
      </c>
      <c r="B27" s="64" t="s">
        <v>31</v>
      </c>
      <c r="C27" s="49">
        <v>65.3</v>
      </c>
      <c r="D27" s="50">
        <v>67.9</v>
      </c>
    </row>
    <row r="28" spans="1:4" ht="13.5">
      <c r="A28" s="28" t="s">
        <v>42</v>
      </c>
      <c r="B28" s="64" t="s">
        <v>43</v>
      </c>
      <c r="C28" s="49">
        <v>1169.5</v>
      </c>
      <c r="D28" s="50">
        <v>1204.5</v>
      </c>
    </row>
    <row r="29" spans="1:4" ht="13.5">
      <c r="A29" s="39" t="s">
        <v>7</v>
      </c>
      <c r="B29" s="65" t="s">
        <v>36</v>
      </c>
      <c r="C29" s="47">
        <v>6806.3</v>
      </c>
      <c r="D29" s="48">
        <v>6906.3</v>
      </c>
    </row>
    <row r="30" spans="1:4" ht="27" customHeight="1">
      <c r="A30" s="39" t="s">
        <v>18</v>
      </c>
      <c r="B30" s="65" t="s">
        <v>32</v>
      </c>
      <c r="C30" s="47">
        <f>C31+C35+C37</f>
        <v>51605.8</v>
      </c>
      <c r="D30" s="48">
        <f>D31+D35+D37</f>
        <v>53379.700000000004</v>
      </c>
    </row>
    <row r="31" spans="1:4" ht="45.75">
      <c r="A31" s="40" t="s">
        <v>19</v>
      </c>
      <c r="B31" s="17" t="s">
        <v>20</v>
      </c>
      <c r="C31" s="47">
        <f>C32+C34+C33</f>
        <v>50704.9</v>
      </c>
      <c r="D31" s="48">
        <f>D32+D34+D33</f>
        <v>52478.8</v>
      </c>
    </row>
    <row r="32" spans="1:4" ht="39">
      <c r="A32" s="30" t="s">
        <v>40</v>
      </c>
      <c r="B32" s="14" t="s">
        <v>39</v>
      </c>
      <c r="C32" s="49">
        <v>41736.4</v>
      </c>
      <c r="D32" s="50">
        <v>43196.5</v>
      </c>
    </row>
    <row r="33" spans="1:4" ht="39">
      <c r="A33" s="45" t="s">
        <v>72</v>
      </c>
      <c r="B33" s="46" t="s">
        <v>73</v>
      </c>
      <c r="C33" s="49">
        <v>280.5</v>
      </c>
      <c r="D33" s="50">
        <v>290.3</v>
      </c>
    </row>
    <row r="34" spans="1:4" ht="27" customHeight="1">
      <c r="A34" s="31" t="s">
        <v>59</v>
      </c>
      <c r="B34" s="34" t="s">
        <v>60</v>
      </c>
      <c r="C34" s="51">
        <v>8688</v>
      </c>
      <c r="D34" s="52">
        <v>8992</v>
      </c>
    </row>
    <row r="35" spans="1:4" s="16" customFormat="1" ht="19.5" customHeight="1">
      <c r="A35" s="41" t="s">
        <v>45</v>
      </c>
      <c r="B35" s="66" t="s">
        <v>46</v>
      </c>
      <c r="C35" s="47">
        <f>C36</f>
        <v>27</v>
      </c>
      <c r="D35" s="48">
        <f>D36</f>
        <v>27</v>
      </c>
    </row>
    <row r="36" spans="1:4" ht="28.5" customHeight="1">
      <c r="A36" s="29" t="s">
        <v>47</v>
      </c>
      <c r="B36" s="23" t="s">
        <v>48</v>
      </c>
      <c r="C36" s="49">
        <v>27</v>
      </c>
      <c r="D36" s="50">
        <v>27</v>
      </c>
    </row>
    <row r="37" spans="1:4" ht="34.5" customHeight="1">
      <c r="A37" s="38" t="s">
        <v>62</v>
      </c>
      <c r="B37" s="22" t="s">
        <v>63</v>
      </c>
      <c r="C37" s="47">
        <f>C38</f>
        <v>873.9</v>
      </c>
      <c r="D37" s="48">
        <f>D38</f>
        <v>873.9</v>
      </c>
    </row>
    <row r="38" spans="1:4" ht="44.25" customHeight="1">
      <c r="A38" s="35" t="s">
        <v>64</v>
      </c>
      <c r="B38" s="23" t="s">
        <v>65</v>
      </c>
      <c r="C38" s="49">
        <v>873.9</v>
      </c>
      <c r="D38" s="50">
        <v>873.9</v>
      </c>
    </row>
    <row r="39" spans="1:4" s="16" customFormat="1" ht="13.5">
      <c r="A39" s="39" t="s">
        <v>8</v>
      </c>
      <c r="B39" s="65" t="s">
        <v>24</v>
      </c>
      <c r="C39" s="47">
        <f>C40</f>
        <v>5828.8</v>
      </c>
      <c r="D39" s="48">
        <f>D40</f>
        <v>5768.8</v>
      </c>
    </row>
    <row r="40" spans="1:4" s="16" customFormat="1" ht="13.5">
      <c r="A40" s="26" t="s">
        <v>54</v>
      </c>
      <c r="B40" s="64" t="s">
        <v>55</v>
      </c>
      <c r="C40" s="49">
        <v>5828.8</v>
      </c>
      <c r="D40" s="50">
        <v>5768.8</v>
      </c>
    </row>
    <row r="41" spans="1:4" s="16" customFormat="1" ht="13.5">
      <c r="A41" s="42" t="s">
        <v>21</v>
      </c>
      <c r="B41" s="65" t="s">
        <v>0</v>
      </c>
      <c r="C41" s="47">
        <f>C43+C42</f>
        <v>32682</v>
      </c>
      <c r="D41" s="48">
        <f>D43+D42</f>
        <v>33923.9</v>
      </c>
    </row>
    <row r="42" spans="1:4" ht="17.25" customHeight="1">
      <c r="A42" s="28" t="s">
        <v>44</v>
      </c>
      <c r="B42" s="67" t="s">
        <v>49</v>
      </c>
      <c r="C42" s="49">
        <v>32465.9</v>
      </c>
      <c r="D42" s="50">
        <v>33699.6</v>
      </c>
    </row>
    <row r="43" spans="1:4" ht="17.25" customHeight="1">
      <c r="A43" s="28" t="s">
        <v>52</v>
      </c>
      <c r="B43" s="68" t="s">
        <v>53</v>
      </c>
      <c r="C43" s="49">
        <v>216.1</v>
      </c>
      <c r="D43" s="50">
        <v>224.3</v>
      </c>
    </row>
    <row r="44" spans="1:4" ht="13.5">
      <c r="A44" s="39" t="s">
        <v>9</v>
      </c>
      <c r="B44" s="65" t="s">
        <v>33</v>
      </c>
      <c r="C44" s="47">
        <f>C46+C45+C47</f>
        <v>3936.9</v>
      </c>
      <c r="D44" s="48">
        <f>D46+D45+D47</f>
        <v>3936.9</v>
      </c>
    </row>
    <row r="45" spans="1:4" ht="41.25" customHeight="1">
      <c r="A45" s="26" t="s">
        <v>10</v>
      </c>
      <c r="B45" s="24" t="s">
        <v>50</v>
      </c>
      <c r="C45" s="49">
        <v>527.4</v>
      </c>
      <c r="D45" s="50">
        <v>527.4</v>
      </c>
    </row>
    <row r="46" spans="1:4" ht="18.75" customHeight="1">
      <c r="A46" s="26" t="s">
        <v>58</v>
      </c>
      <c r="B46" s="14" t="s">
        <v>51</v>
      </c>
      <c r="C46" s="49">
        <v>1559.5</v>
      </c>
      <c r="D46" s="50">
        <v>1559.5</v>
      </c>
    </row>
    <row r="47" spans="1:4" ht="39">
      <c r="A47" s="26" t="s">
        <v>78</v>
      </c>
      <c r="B47" s="14" t="s">
        <v>79</v>
      </c>
      <c r="C47" s="49">
        <v>1850</v>
      </c>
      <c r="D47" s="50">
        <v>1850</v>
      </c>
    </row>
    <row r="48" spans="1:4" ht="13.5">
      <c r="A48" s="39" t="s">
        <v>11</v>
      </c>
      <c r="B48" s="65" t="s">
        <v>34</v>
      </c>
      <c r="C48" s="47">
        <v>1223</v>
      </c>
      <c r="D48" s="48">
        <v>1232.2</v>
      </c>
    </row>
    <row r="49" spans="1:4" ht="15" customHeight="1">
      <c r="A49" s="39" t="s">
        <v>12</v>
      </c>
      <c r="B49" s="18" t="s">
        <v>35</v>
      </c>
      <c r="C49" s="55">
        <f>C52+C50</f>
        <v>854817.4</v>
      </c>
      <c r="D49" s="56">
        <f>D52+D50</f>
        <v>838000</v>
      </c>
    </row>
    <row r="50" spans="1:4" ht="16.5" customHeight="1">
      <c r="A50" s="42" t="s">
        <v>96</v>
      </c>
      <c r="B50" s="66" t="s">
        <v>97</v>
      </c>
      <c r="C50" s="55">
        <f>C51</f>
        <v>272.3</v>
      </c>
      <c r="D50" s="56">
        <f>D51</f>
        <v>0</v>
      </c>
    </row>
    <row r="51" spans="1:4" ht="14.25" customHeight="1">
      <c r="A51" s="76" t="s">
        <v>98</v>
      </c>
      <c r="B51" s="75" t="s">
        <v>99</v>
      </c>
      <c r="C51" s="49">
        <v>272.3</v>
      </c>
      <c r="D51" s="50">
        <v>0</v>
      </c>
    </row>
    <row r="52" spans="1:4" ht="15" customHeight="1">
      <c r="A52" s="39" t="s">
        <v>13</v>
      </c>
      <c r="B52" s="65" t="s">
        <v>41</v>
      </c>
      <c r="C52" s="47">
        <f>SUM(C53:C56)</f>
        <v>854545.1</v>
      </c>
      <c r="D52" s="48">
        <f>SUM(D53:D56)</f>
        <v>838000</v>
      </c>
    </row>
    <row r="53" spans="1:4" ht="16.5" customHeight="1">
      <c r="A53" s="26" t="s">
        <v>74</v>
      </c>
      <c r="B53" s="69" t="s">
        <v>91</v>
      </c>
      <c r="C53" s="49">
        <v>65027.5</v>
      </c>
      <c r="D53" s="50">
        <v>58323.2</v>
      </c>
    </row>
    <row r="54" spans="1:4" ht="16.5" customHeight="1">
      <c r="A54" s="26" t="s">
        <v>75</v>
      </c>
      <c r="B54" s="69" t="s">
        <v>66</v>
      </c>
      <c r="C54" s="49">
        <v>20477.3</v>
      </c>
      <c r="D54" s="50">
        <v>17452.8</v>
      </c>
    </row>
    <row r="55" spans="1:4" s="19" customFormat="1" ht="14.25" customHeight="1">
      <c r="A55" s="26" t="s">
        <v>76</v>
      </c>
      <c r="B55" s="69" t="s">
        <v>67</v>
      </c>
      <c r="C55" s="57">
        <v>731787.2</v>
      </c>
      <c r="D55" s="58">
        <v>724970.9</v>
      </c>
    </row>
    <row r="56" spans="1:4" ht="14.25" thickBot="1">
      <c r="A56" s="27" t="s">
        <v>77</v>
      </c>
      <c r="B56" s="70" t="s">
        <v>23</v>
      </c>
      <c r="C56" s="59">
        <v>37253.1</v>
      </c>
      <c r="D56" s="60">
        <v>37253.1</v>
      </c>
    </row>
    <row r="57" spans="1:4" ht="15.75" thickBot="1">
      <c r="A57" s="78" t="s">
        <v>81</v>
      </c>
      <c r="B57" s="79"/>
      <c r="C57" s="61">
        <f>C49+C16</f>
        <v>1308710.1</v>
      </c>
      <c r="D57" s="62">
        <f>D49+D16</f>
        <v>1301033</v>
      </c>
    </row>
    <row r="58" spans="3:4" ht="12.75">
      <c r="C58" s="20"/>
      <c r="D58" s="20"/>
    </row>
    <row r="59" spans="3:4" ht="12.75">
      <c r="C59" s="25"/>
      <c r="D59" s="25"/>
    </row>
    <row r="60" spans="3:4" ht="12.75">
      <c r="C60" s="15"/>
      <c r="D60" s="15"/>
    </row>
    <row r="64" spans="3:4" ht="12.75">
      <c r="C64" s="21"/>
      <c r="D64" s="21"/>
    </row>
  </sheetData>
  <sheetProtection/>
  <mergeCells count="7">
    <mergeCell ref="B8:D8"/>
    <mergeCell ref="A57:B57"/>
    <mergeCell ref="A11:D11"/>
    <mergeCell ref="A12:D12"/>
    <mergeCell ref="A14:A15"/>
    <mergeCell ref="B14:B15"/>
    <mergeCell ref="C14:D14"/>
  </mergeCells>
  <printOptions/>
  <pageMargins left="0.9055118110236221" right="0.11811023622047245" top="0.15748031496062992" bottom="0" header="0.31496062992125984" footer="0.3149606299212598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7.00390625" style="0" customWidth="1"/>
    <col min="2" max="2" width="8.50390625" style="0" customWidth="1"/>
    <col min="3" max="3" width="14.625" style="0" customWidth="1"/>
    <col min="4" max="4" width="13.50390625" style="0" customWidth="1"/>
    <col min="5" max="5" width="13.375" style="4" customWidth="1"/>
  </cols>
  <sheetData>
    <row r="1" ht="12.75">
      <c r="A1" s="3" t="s">
        <v>37</v>
      </c>
    </row>
    <row r="2" ht="12.75">
      <c r="C2" s="1"/>
    </row>
    <row r="3" ht="12.75">
      <c r="C3" s="1"/>
    </row>
    <row r="4" spans="1:3" ht="12.75">
      <c r="A4" t="s">
        <v>80</v>
      </c>
      <c r="C4" s="1"/>
    </row>
    <row r="5" spans="3:4" ht="12.75">
      <c r="C5" s="2"/>
      <c r="D5" s="5"/>
    </row>
    <row r="6" spans="1:8" ht="13.5">
      <c r="A6" t="s">
        <v>92</v>
      </c>
      <c r="C6" s="72">
        <f>('прил. 2.1 на 2022-2023'!C19+'прил. 2.1 на 2022-2023'!C20+'прил. 2.1 на 2022-2023'!C21)/0.4923*0.3423</f>
        <v>180638.79518586225</v>
      </c>
      <c r="D6" s="5" t="s">
        <v>38</v>
      </c>
      <c r="E6" s="6"/>
      <c r="F6" s="2"/>
      <c r="G6" s="2"/>
      <c r="H6" s="2"/>
    </row>
    <row r="7" spans="1:8" ht="13.5">
      <c r="A7" t="s">
        <v>93</v>
      </c>
      <c r="C7" s="72">
        <f>'прил. 2.1 на 2022-2023'!C22/0.4423*0.3423</f>
        <v>2024.855799231291</v>
      </c>
      <c r="D7" s="5"/>
      <c r="E7" s="6"/>
      <c r="F7" s="2"/>
      <c r="G7" s="2"/>
      <c r="H7" s="2"/>
    </row>
    <row r="8" spans="1:8" ht="15">
      <c r="A8" s="71" t="s">
        <v>94</v>
      </c>
      <c r="B8" s="7"/>
      <c r="C8" s="73">
        <f>C6+C7</f>
        <v>182663.65098509355</v>
      </c>
      <c r="D8" s="8" t="s">
        <v>38</v>
      </c>
      <c r="E8" s="6"/>
      <c r="F8" s="2"/>
      <c r="G8" s="2"/>
      <c r="H8" s="2"/>
    </row>
    <row r="9" spans="3:8" ht="12.75">
      <c r="C9" s="74"/>
      <c r="D9" s="2"/>
      <c r="E9" s="6"/>
      <c r="F9" s="2"/>
      <c r="G9" s="2"/>
      <c r="H9" s="2"/>
    </row>
    <row r="10" spans="3:8" ht="12.75">
      <c r="C10" s="74"/>
      <c r="D10" s="2"/>
      <c r="E10" s="6"/>
      <c r="F10" s="2"/>
      <c r="G10" s="2"/>
      <c r="H10" s="2"/>
    </row>
    <row r="11" spans="3:8" ht="12.75">
      <c r="C11" s="74"/>
      <c r="D11" s="2"/>
      <c r="E11" s="6"/>
      <c r="F11" s="2"/>
      <c r="G11" s="2"/>
      <c r="H11" s="2"/>
    </row>
    <row r="12" spans="1:3" ht="12.75">
      <c r="A12" t="s">
        <v>100</v>
      </c>
      <c r="C12" s="74"/>
    </row>
    <row r="13" spans="3:4" ht="12.75">
      <c r="C13" s="74"/>
      <c r="D13" s="5"/>
    </row>
    <row r="14" spans="1:4" ht="13.5">
      <c r="A14" t="s">
        <v>92</v>
      </c>
      <c r="C14" s="72">
        <f>('прил. 2.1 на 2022-2023'!D19+'прил. 2.1 на 2022-2023'!D20+'прил. 2.1 на 2022-2023'!D21)/0.4849*0.3349</f>
        <v>181505.44013198596</v>
      </c>
      <c r="D14" s="5" t="s">
        <v>38</v>
      </c>
    </row>
    <row r="15" spans="1:4" ht="13.5">
      <c r="A15" t="s">
        <v>93</v>
      </c>
      <c r="C15" s="72">
        <f>'прил. 2.1 на 2022-2023'!D22/0.4349*0.3349</f>
        <v>2038.1233157047593</v>
      </c>
      <c r="D15" s="5"/>
    </row>
    <row r="16" spans="1:4" ht="15">
      <c r="A16" s="71" t="s">
        <v>95</v>
      </c>
      <c r="B16" s="7"/>
      <c r="C16" s="73">
        <f>C14+C15</f>
        <v>183543.5634476907</v>
      </c>
      <c r="D16" s="8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2019-10-30T14:07:24Z</cp:lastPrinted>
  <dcterms:created xsi:type="dcterms:W3CDTF">2005-12-26T07:27:52Z</dcterms:created>
  <dcterms:modified xsi:type="dcterms:W3CDTF">2020-11-05T06:50:37Z</dcterms:modified>
  <cp:category/>
  <cp:version/>
  <cp:contentType/>
  <cp:contentStatus/>
</cp:coreProperties>
</file>