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1184" windowHeight="9576" activeTab="5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  <sheet name="0" sheetId="6" r:id="rId6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<sst xmlns="http://schemas.openxmlformats.org/spreadsheetml/2006/main" count="267" uniqueCount="231">
  <si>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</si>
  <si>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</si>
  <si>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</si>
  <si>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</si>
  <si>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</si>
  <si>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</si>
  <si>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</si>
  <si>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</si>
  <si>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</si>
  <si>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</si>
  <si>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</si>
  <si>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</si>
  <si>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</si>
  <si>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</si>
  <si>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</si>
  <si>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</si>
  <si>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</si>
  <si>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</si>
  <si>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</si>
  <si>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</si>
  <si>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</si>
  <si>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</si>
  <si>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</si>
  <si>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</si>
  <si>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</si>
  <si>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</si>
  <si>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</si>
  <si>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</si>
  <si>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</si>
  <si>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</si>
  <si>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</si>
  <si>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</si>
  <si>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</si>
  <si>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</si>
  <si>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</si>
  <si>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</si>
  <si>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</si>
  <si>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</si>
  <si>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</si>
  <si>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</si>
  <si>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</si>
  <si>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</si>
  <si>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</si>
  <si>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</si>
  <si>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</si>
  <si>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</si>
  <si>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</si>
  <si>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</si>
  <si>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</si>
  <si>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</si>
  <si>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</si>
  <si>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</si>
  <si>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</si>
  <si>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</si>
  <si>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</si>
  <si>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</si>
  <si>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</si>
  <si>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</si>
  <si>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</si>
  <si>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</si>
  <si>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</si>
  <si>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</si>
  <si>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</si>
  <si>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</si>
  <si>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Структура расходов, %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</si>
  <si>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</si>
  <si>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</si>
  <si>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</si>
  <si>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</si>
  <si>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</si>
  <si>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</si>
  <si>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</si>
  <si>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</si>
  <si>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</si>
  <si>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</si>
  <si>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</si>
  <si>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</si>
  <si>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</si>
  <si>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</si>
  <si>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</si>
  <si>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</si>
  <si>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</si>
  <si>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</si>
  <si>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</si>
  <si>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</si>
  <si>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</si>
  <si>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</si>
  <si>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251</t>
  </si>
  <si>
    <t>Перечисления другим бюджетам бюджетной системы Российской Федерации</t>
  </si>
  <si>
    <t>262</t>
  </si>
  <si>
    <t>263</t>
  </si>
  <si>
    <t>310</t>
  </si>
  <si>
    <t>Увеличение стоимости основных средств</t>
  </si>
  <si>
    <t>Приложение к пояснительной записке № 4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</si>
  <si>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</si>
  <si>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</si>
  <si>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</si>
  <si>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</si>
  <si>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</si>
  <si>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</si>
  <si>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</si>
  <si>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</si>
  <si>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</si>
  <si>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</si>
  <si>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</si>
  <si>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</si>
  <si>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</si>
  <si>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образования</t>
  </si>
  <si>
    <t xml:space="preserve">Динамика </t>
  </si>
  <si>
    <t>6=4-2</t>
  </si>
  <si>
    <t xml:space="preserve">Прирост, тыс.руб.    </t>
  </si>
  <si>
    <t>Темп прироста, %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</si>
  <si>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</si>
  <si>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</si>
  <si>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</si>
  <si>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</si>
  <si>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</si>
  <si>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</si>
  <si>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</si>
  <si>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</si>
  <si>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</si>
  <si>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224</t>
  </si>
  <si>
    <t>МОУ "Овсищенская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</si>
  <si>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</si>
  <si>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</si>
  <si>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</si>
  <si>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</si>
  <si>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</si>
  <si>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</si>
  <si>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</si>
  <si>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</si>
  <si>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</si>
  <si>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</si>
  <si>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</si>
  <si>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</si>
  <si>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</si>
  <si>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</si>
  <si>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</si>
  <si>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</si>
  <si>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</si>
  <si>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</si>
  <si>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</si>
  <si>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</si>
  <si>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</si>
  <si>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0503</t>
  </si>
  <si>
    <t>Благоустройство</t>
  </si>
  <si>
    <t>на 01.01.2019</t>
  </si>
  <si>
    <t>Уровень исполнения %</t>
  </si>
  <si>
    <t>Уровень исполнения%</t>
  </si>
  <si>
    <t>Остаток ассигнований тыс. руб.</t>
  </si>
  <si>
    <t>Исполнено, тыс.руб.</t>
  </si>
  <si>
    <t>Ост-к ассигнований, тыс.руб.</t>
  </si>
  <si>
    <t>Уровень исполнения, %</t>
  </si>
  <si>
    <t>Исполнено. тыс.руб.</t>
  </si>
  <si>
    <t>Исполенено, тыс.руб.</t>
  </si>
  <si>
    <t>Показатели исполнения бюджета муниципального образования                                                            Сланцевский муниципальный район  на   01.01.2020    по отраслевой структуре</t>
  </si>
  <si>
    <t>Ассигнования 2019 год</t>
  </si>
  <si>
    <t>0310</t>
  </si>
  <si>
    <t>Обеспечение пожарной безопасности</t>
  </si>
  <si>
    <t>Молодежная политика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</si>
  <si>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01.01.2020 в разрезе статей КОСГУ</t>
  </si>
  <si>
    <t>200</t>
  </si>
  <si>
    <t>Расходы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</si>
  <si>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</si>
  <si>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</si>
  <si>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227</t>
  </si>
  <si>
    <t>Страхование</t>
  </si>
  <si>
    <t>228</t>
  </si>
  <si>
    <t>Услуги, работы для целей капитальных вложений</t>
  </si>
  <si>
    <t>Безвозмездные перечисления государственным (муниципальным) бюджетным и автономным учреждениям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</si>
  <si>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</si>
  <si>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</si>
  <si>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</si>
  <si>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</si>
  <si>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</si>
  <si>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</si>
  <si>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</si>
  <si>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</si>
  <si>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281</t>
  </si>
  <si>
    <t>Безвозмездные перечисления капитального характера государственным (муниципальным) бюджетным и автономным учреждениям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</si>
  <si>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</si>
  <si>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</si>
  <si>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</si>
  <si>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</si>
  <si>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</si>
  <si>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</si>
  <si>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</si>
  <si>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</si>
  <si>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</si>
  <si>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</si>
  <si>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</si>
  <si>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</si>
  <si>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</si>
  <si>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</si>
  <si>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</si>
  <si>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</si>
  <si>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</si>
  <si>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Комитет финансов</t>
  </si>
  <si>
    <t>администрация Сланцевского муниципального района</t>
  </si>
  <si>
    <t>МДОУ "Сланцевский детский сад № 10"</t>
  </si>
  <si>
    <t>МДОУ "Сланцевский детский сад № 3"</t>
  </si>
  <si>
    <t>МДОУ "Сланцевский детский сад № 7"</t>
  </si>
  <si>
    <t>МУДO "Сланцевский ДТ"</t>
  </si>
  <si>
    <t>МОУ "Выскатская ООШ"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</si>
  <si>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</si>
  <si>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</si>
  <si>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</si>
  <si>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</si>
  <si>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</si>
  <si>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</si>
  <si>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"Старопольская СОШ"</t>
  </si>
  <si>
    <t>МУ "РВС"</t>
  </si>
  <si>
    <t>комитет образования администрации Сланцевского муниципального района</t>
  </si>
  <si>
    <t>Совет депутатов Сланцевского муниципального района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</si>
  <si>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</si>
  <si>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</si>
  <si>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</si>
  <si>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</si>
  <si>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Муниципальное казенное учреждение культуры "Сланцевская межпоселенческая центральная районная библиотека"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</si>
  <si>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01.01.2020  в разрезе бюджетополучателей</t>
  </si>
  <si>
    <t>Ассигнования 2019  год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</si>
  <si>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01.01.2020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</si>
  <si>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</si>
  <si>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</si>
  <si>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</si>
  <si>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</si>
  <si>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</si>
  <si>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</si>
  <si>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 xml:space="preserve">по муниципальным  казенным учреждениям Сланцевского муниципального района                               на  01.01.2020                                                         </t>
  </si>
  <si>
    <t>на 01.01.2020</t>
  </si>
  <si>
    <t>по муниципальным  казенным учреждениям Сланцевского муниципального района                                  на  01.01.2020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</si>
</sst>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 ;\-#,##0.0\ "/>
    <numFmt numFmtId="167" formatCode="_-* #,##0.0_р_._-;\-* #,##0.0_р_._-;_-* &quot;-&quot;?_р_._-;_-@_-"/>
    <numFmt numFmtId="168" formatCode="dd/mm/yyyy\ hh:mm"/>
    <numFmt numFmtId="169" formatCode="#,##0.0000"/>
    <numFmt numFmtId="170" formatCode="#,##0.00000"/>
    <numFmt numFmtId="171" formatCode="0.0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6.5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MS Sans Serif"/>
      <family val="2"/>
    </font>
    <font>
      <sz val="9"/>
      <color indexed="8"/>
      <name val="Times New Roman"/>
      <family val="1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10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MS Sans Serif"/>
      <family val="2"/>
    </font>
    <font>
      <b/>
      <sz val="9"/>
      <color indexed="8"/>
      <name val="Arial Narrow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MS Sans Serif"/>
      <family val="2"/>
    </font>
    <font>
      <sz val="9"/>
      <color theme="1"/>
      <name val="Times New Roman"/>
      <family val="1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8.5"/>
      <color theme="1"/>
      <name val="MS Sans Serif"/>
      <family val="2"/>
    </font>
    <font>
      <b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b/>
      <sz val="8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5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164" fontId="75" fillId="0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49" fontId="77" fillId="0" borderId="12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164" fontId="5" fillId="0" borderId="13" xfId="0" applyNumberFormat="1" applyFont="1" applyBorder="1" applyAlignment="1">
      <alignment horizontal="righ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35" borderId="12" xfId="0" applyFont="1" applyFill="1" applyBorder="1" applyAlignment="1">
      <alignment/>
    </xf>
    <xf numFmtId="166" fontId="18" fillId="35" borderId="1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66" fontId="82" fillId="34" borderId="12" xfId="0" applyNumberFormat="1" applyFont="1" applyFill="1" applyBorder="1" applyAlignment="1">
      <alignment horizontal="right"/>
    </xf>
    <xf numFmtId="166" fontId="82" fillId="0" borderId="12" xfId="0" applyNumberFormat="1" applyFont="1" applyFill="1" applyBorder="1" applyAlignment="1">
      <alignment horizontal="right"/>
    </xf>
    <xf numFmtId="166" fontId="83" fillId="35" borderId="12" xfId="0" applyNumberFormat="1" applyFont="1" applyFill="1" applyBorder="1" applyAlignment="1">
      <alignment horizontal="right"/>
    </xf>
    <xf numFmtId="164" fontId="84" fillId="34" borderId="12" xfId="0" applyNumberFormat="1" applyFont="1" applyFill="1" applyBorder="1" applyAlignment="1">
      <alignment/>
    </xf>
    <xf numFmtId="164" fontId="76" fillId="34" borderId="12" xfId="0" applyNumberFormat="1" applyFont="1" applyFill="1" applyBorder="1" applyAlignment="1">
      <alignment/>
    </xf>
    <xf numFmtId="164" fontId="76" fillId="0" borderId="12" xfId="0" applyNumberFormat="1" applyFont="1" applyFill="1" applyBorder="1" applyAlignment="1">
      <alignment/>
    </xf>
    <xf numFmtId="166" fontId="19" fillId="34" borderId="12" xfId="0" applyNumberFormat="1" applyFont="1" applyFill="1" applyBorder="1" applyAlignment="1">
      <alignment horizontal="right"/>
    </xf>
    <xf numFmtId="166" fontId="19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5" fillId="0" borderId="0" xfId="0" applyFont="1" applyAlignment="1">
      <alignment/>
    </xf>
    <xf numFmtId="0" fontId="21" fillId="0" borderId="0" xfId="0" applyFont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 horizontal="right"/>
    </xf>
    <xf numFmtId="49" fontId="13" fillId="33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4" fontId="5" fillId="0" borderId="17" xfId="0" applyNumberFormat="1" applyFont="1" applyBorder="1" applyAlignment="1" applyProtection="1">
      <alignment horizontal="right" vertical="center" wrapText="1"/>
      <protection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64" fontId="20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49" fontId="89" fillId="0" borderId="20" xfId="0" applyNumberFormat="1" applyFont="1" applyBorder="1" applyAlignment="1">
      <alignment horizontal="center" vertical="center" wrapText="1"/>
    </xf>
    <xf numFmtId="49" fontId="89" fillId="0" borderId="2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6" fillId="0" borderId="1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164" fontId="5" fillId="0" borderId="26" xfId="0" applyNumberFormat="1" applyFont="1" applyBorder="1" applyAlignment="1">
      <alignment horizontal="right" vertical="center" wrapText="1"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164" fontId="5" fillId="0" borderId="28" xfId="0" applyNumberFormat="1" applyFont="1" applyBorder="1" applyAlignment="1" applyProtection="1">
      <alignment horizontal="right" vertical="center" wrapText="1"/>
      <protection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49" fontId="5" fillId="0" borderId="23" xfId="0" applyNumberFormat="1" applyFont="1" applyBorder="1" applyAlignment="1" applyProtection="1">
      <alignment horizontal="left" vertical="center" wrapText="1"/>
      <protection/>
    </xf>
    <xf numFmtId="164" fontId="5" fillId="0" borderId="30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 applyProtection="1">
      <alignment horizontal="left"/>
      <protection/>
    </xf>
    <xf numFmtId="164" fontId="4" fillId="0" borderId="31" xfId="0" applyNumberFormat="1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7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7.57421875" style="12" customWidth="1"/>
    <col min="2" max="2" width="42.00390625" style="81" customWidth="1"/>
    <col min="3" max="3" width="10.421875" style="12" customWidth="1"/>
    <col min="4" max="4" width="8.8515625" style="12" customWidth="1"/>
    <col min="5" max="5" width="10.421875" style="12" customWidth="1"/>
    <col min="6" max="7" width="8.7109375" style="12" customWidth="1"/>
    <col min="8" max="8" width="9.140625" style="12" customWidth="1"/>
    <col min="9" max="11" width="0" style="12" hidden="1" customWidth="1"/>
    <col min="12" max="12" width="12.28125" style="12" customWidth="1"/>
    <col min="13" max="16384" width="9.140625" style="12" customWidth="1"/>
  </cols>
  <sheetData>
    <row r="1" spans="4:7" ht="12.75">
      <c r="D1" s="96" t="s">
        <v>65</v>
      </c>
      <c r="E1" s="96"/>
      <c r="F1" s="96"/>
      <c r="G1" s="96"/>
    </row>
    <row r="2" ht="9.75" customHeight="1"/>
    <row r="3" spans="1:7" ht="24.75" customHeight="1">
      <c r="A3" s="97" t="s">
        <v>155</v>
      </c>
      <c r="B3" s="97"/>
      <c r="C3" s="97"/>
      <c r="D3" s="97"/>
      <c r="E3" s="97"/>
      <c r="F3" s="97"/>
      <c r="G3" s="59"/>
    </row>
    <row r="4" spans="1:7" ht="25.5" customHeight="1">
      <c r="A4" s="97"/>
      <c r="B4" s="97"/>
      <c r="C4" s="97"/>
      <c r="D4" s="97"/>
      <c r="E4" s="97"/>
      <c r="F4" s="97"/>
      <c r="G4" s="59"/>
    </row>
    <row r="5" spans="1:7" ht="18" customHeight="1">
      <c r="A5" s="13"/>
      <c r="B5" s="82"/>
      <c r="C5" s="13"/>
      <c r="D5" s="13"/>
      <c r="E5" s="13"/>
      <c r="F5" s="13"/>
      <c r="G5" s="83" t="s">
        <v>1</v>
      </c>
    </row>
    <row r="6" spans="1:7" s="85" customFormat="1" ht="43.5" customHeight="1">
      <c r="A6" s="84" t="s">
        <v>2</v>
      </c>
      <c r="B6" s="84" t="s">
        <v>3</v>
      </c>
      <c r="C6" s="58" t="s">
        <v>156</v>
      </c>
      <c r="D6" s="58" t="s">
        <v>153</v>
      </c>
      <c r="E6" s="58" t="s">
        <v>149</v>
      </c>
      <c r="F6" s="58" t="s">
        <v>148</v>
      </c>
      <c r="G6" s="58" t="s">
        <v>64</v>
      </c>
    </row>
    <row r="7" spans="1:7" ht="18.75" customHeight="1">
      <c r="A7" s="86" t="s">
        <v>4</v>
      </c>
      <c r="B7" s="87" t="s">
        <v>5</v>
      </c>
      <c r="C7" s="71">
        <v>137933.5</v>
      </c>
      <c r="D7" s="71">
        <v>132116.2</v>
      </c>
      <c r="E7" s="71">
        <f>C7-D7</f>
        <v>5817.299999999988</v>
      </c>
      <c r="F7" s="71">
        <f>D7/C7*100</f>
        <v>95.78253288722465</v>
      </c>
      <c r="G7" s="71">
        <f>D7/$D$47*100</f>
        <v>10.040686011680272</v>
      </c>
    </row>
    <row r="8" spans="1:7" ht="38.25" customHeight="1">
      <c r="A8" s="104" t="s">
        <v>6</v>
      </c>
      <c r="B8" s="88" t="s">
        <v>7</v>
      </c>
      <c r="C8" s="107">
        <v>3535.8</v>
      </c>
      <c r="D8" s="108">
        <v>3476.1</v>
      </c>
      <c r="E8" s="107">
        <f>C8-D8</f>
        <v>59.70000000000027</v>
      </c>
      <c r="F8" s="108">
        <f>D8/C8*100</f>
        <v>98.31155608348888</v>
      </c>
      <c r="G8" s="107">
        <f aca="true" t="shared" si="0" ref="G8:G47">D8/$D$47*100</f>
        <v>0.2641797799603818</v>
      </c>
    </row>
    <row r="9" spans="1:7" ht="38.25" customHeight="1">
      <c r="A9" s="104" t="s">
        <v>8</v>
      </c>
      <c r="B9" s="88" t="s">
        <v>9</v>
      </c>
      <c r="C9" s="70">
        <v>69047</v>
      </c>
      <c r="D9" s="70">
        <v>67098.2</v>
      </c>
      <c r="E9" s="70">
        <f>C9-D9</f>
        <v>1948.800000000003</v>
      </c>
      <c r="F9" s="70">
        <f>D9/C9*100</f>
        <v>97.17757469549727</v>
      </c>
      <c r="G9" s="71">
        <f t="shared" si="0"/>
        <v>5.099389462828367</v>
      </c>
    </row>
    <row r="10" spans="1:7" ht="21" customHeight="1">
      <c r="A10" s="104" t="s">
        <v>131</v>
      </c>
      <c r="B10" s="88" t="s">
        <v>132</v>
      </c>
      <c r="C10" s="70">
        <v>6.4</v>
      </c>
      <c r="D10" s="70">
        <v>6.4</v>
      </c>
      <c r="E10" s="70">
        <f>C10-D10</f>
        <v>0</v>
      </c>
      <c r="F10" s="70">
        <f>D10/C10*100</f>
        <v>100</v>
      </c>
      <c r="G10" s="71">
        <f t="shared" si="0"/>
        <v>0.0004863929667577007</v>
      </c>
    </row>
    <row r="11" spans="1:7" ht="34.5" customHeight="1">
      <c r="A11" s="104" t="s">
        <v>10</v>
      </c>
      <c r="B11" s="88" t="s">
        <v>11</v>
      </c>
      <c r="C11" s="70">
        <v>19313.3</v>
      </c>
      <c r="D11" s="70">
        <v>19283.4</v>
      </c>
      <c r="E11" s="70"/>
      <c r="F11" s="70"/>
      <c r="G11" s="71">
        <f t="shared" si="0"/>
        <v>1.4655172086211634</v>
      </c>
    </row>
    <row r="12" spans="1:7" ht="18.75" customHeight="1">
      <c r="A12" s="105" t="s">
        <v>12</v>
      </c>
      <c r="B12" s="89" t="s">
        <v>13</v>
      </c>
      <c r="C12" s="70">
        <v>46031</v>
      </c>
      <c r="D12" s="70">
        <v>42252.1</v>
      </c>
      <c r="E12" s="70">
        <f aca="true" t="shared" si="1" ref="E12:E28">C12-D12</f>
        <v>3778.9000000000015</v>
      </c>
      <c r="F12" s="70">
        <f aca="true" t="shared" si="2" ref="F12:F28">D12/C12*100</f>
        <v>91.79053246725033</v>
      </c>
      <c r="G12" s="71">
        <f t="shared" si="0"/>
        <v>3.211113167303601</v>
      </c>
    </row>
    <row r="13" spans="1:7" ht="33" customHeight="1">
      <c r="A13" s="90" t="s">
        <v>14</v>
      </c>
      <c r="B13" s="91" t="s">
        <v>15</v>
      </c>
      <c r="C13" s="71">
        <v>150.5</v>
      </c>
      <c r="D13" s="71">
        <v>0</v>
      </c>
      <c r="E13" s="70">
        <f t="shared" si="1"/>
        <v>150.5</v>
      </c>
      <c r="F13" s="70">
        <f t="shared" si="2"/>
        <v>0</v>
      </c>
      <c r="G13" s="71">
        <f t="shared" si="0"/>
        <v>0</v>
      </c>
    </row>
    <row r="14" spans="1:7" ht="27.75" customHeight="1">
      <c r="A14" s="106" t="s">
        <v>16</v>
      </c>
      <c r="B14" s="92" t="s">
        <v>17</v>
      </c>
      <c r="C14" s="70">
        <v>66</v>
      </c>
      <c r="D14" s="70">
        <v>0</v>
      </c>
      <c r="E14" s="70">
        <f t="shared" si="1"/>
        <v>66</v>
      </c>
      <c r="F14" s="70">
        <f t="shared" si="2"/>
        <v>0</v>
      </c>
      <c r="G14" s="71">
        <f t="shared" si="0"/>
        <v>0</v>
      </c>
    </row>
    <row r="15" spans="1:7" ht="24" customHeight="1">
      <c r="A15" s="104" t="s">
        <v>157</v>
      </c>
      <c r="B15" s="88" t="s">
        <v>158</v>
      </c>
      <c r="C15" s="70">
        <v>84.5</v>
      </c>
      <c r="D15" s="70">
        <v>0</v>
      </c>
      <c r="E15" s="71">
        <f t="shared" si="1"/>
        <v>84.5</v>
      </c>
      <c r="F15" s="71">
        <f t="shared" si="2"/>
        <v>0</v>
      </c>
      <c r="G15" s="71">
        <f t="shared" si="0"/>
        <v>0</v>
      </c>
    </row>
    <row r="16" spans="1:7" ht="24.75" customHeight="1">
      <c r="A16" s="86" t="s">
        <v>18</v>
      </c>
      <c r="B16" s="87" t="s">
        <v>19</v>
      </c>
      <c r="C16" s="71">
        <v>7114</v>
      </c>
      <c r="D16" s="71">
        <v>5588.9</v>
      </c>
      <c r="E16" s="70">
        <f t="shared" si="1"/>
        <v>1525.1000000000004</v>
      </c>
      <c r="F16" s="70">
        <f t="shared" si="2"/>
        <v>78.56199044138317</v>
      </c>
      <c r="G16" s="71">
        <f t="shared" si="0"/>
        <v>0.42475025811126765</v>
      </c>
    </row>
    <row r="17" spans="1:7" ht="22.5" customHeight="1">
      <c r="A17" s="104" t="s">
        <v>20</v>
      </c>
      <c r="B17" s="88" t="s">
        <v>21</v>
      </c>
      <c r="C17" s="70">
        <v>1429.5</v>
      </c>
      <c r="D17" s="70">
        <v>1412.3</v>
      </c>
      <c r="E17" s="71">
        <f t="shared" si="1"/>
        <v>17.200000000000045</v>
      </c>
      <c r="F17" s="71">
        <f t="shared" si="2"/>
        <v>98.79678209164044</v>
      </c>
      <c r="G17" s="71">
        <f t="shared" si="0"/>
        <v>0.10733324796123449</v>
      </c>
    </row>
    <row r="18" spans="1:7" ht="15" customHeight="1">
      <c r="A18" s="104" t="s">
        <v>22</v>
      </c>
      <c r="B18" s="88" t="s">
        <v>23</v>
      </c>
      <c r="C18" s="70">
        <v>0.1</v>
      </c>
      <c r="D18" s="70">
        <v>0</v>
      </c>
      <c r="E18" s="70">
        <f t="shared" si="1"/>
        <v>0.1</v>
      </c>
      <c r="F18" s="70">
        <f t="shared" si="2"/>
        <v>0</v>
      </c>
      <c r="G18" s="71">
        <f t="shared" si="0"/>
        <v>0</v>
      </c>
    </row>
    <row r="19" spans="1:7" ht="15.75" customHeight="1">
      <c r="A19" s="104" t="s">
        <v>133</v>
      </c>
      <c r="B19" s="88" t="s">
        <v>134</v>
      </c>
      <c r="C19" s="70">
        <v>1197.1</v>
      </c>
      <c r="D19" s="70">
        <v>1104.3</v>
      </c>
      <c r="E19" s="70">
        <f t="shared" si="1"/>
        <v>92.79999999999995</v>
      </c>
      <c r="F19" s="70">
        <f t="shared" si="2"/>
        <v>92.24793250355025</v>
      </c>
      <c r="G19" s="71">
        <f t="shared" si="0"/>
        <v>0.08392558643602013</v>
      </c>
    </row>
    <row r="20" spans="1:7" ht="19.5" customHeight="1">
      <c r="A20" s="104" t="s">
        <v>24</v>
      </c>
      <c r="B20" s="88" t="s">
        <v>25</v>
      </c>
      <c r="C20" s="70">
        <v>4487.3</v>
      </c>
      <c r="D20" s="70">
        <v>3072.3</v>
      </c>
      <c r="E20" s="70">
        <f t="shared" si="1"/>
        <v>1415</v>
      </c>
      <c r="F20" s="70">
        <f t="shared" si="2"/>
        <v>68.46656118378534</v>
      </c>
      <c r="G20" s="71">
        <f t="shared" si="0"/>
        <v>0.2334914237140131</v>
      </c>
    </row>
    <row r="21" spans="1:7" ht="24" customHeight="1">
      <c r="A21" s="86" t="s">
        <v>112</v>
      </c>
      <c r="B21" s="87" t="s">
        <v>113</v>
      </c>
      <c r="C21" s="71">
        <v>1957.7</v>
      </c>
      <c r="D21" s="71">
        <v>1945.5</v>
      </c>
      <c r="E21" s="70">
        <f t="shared" si="1"/>
        <v>12.200000000000045</v>
      </c>
      <c r="F21" s="70">
        <f t="shared" si="2"/>
        <v>99.376819737447</v>
      </c>
      <c r="G21" s="71">
        <f t="shared" si="0"/>
        <v>0.14785586200423542</v>
      </c>
    </row>
    <row r="22" spans="1:7" ht="20.25" customHeight="1">
      <c r="A22" s="104" t="s">
        <v>114</v>
      </c>
      <c r="B22" s="88" t="s">
        <v>115</v>
      </c>
      <c r="C22" s="70">
        <v>652.6</v>
      </c>
      <c r="D22" s="70">
        <v>643.2</v>
      </c>
      <c r="E22" s="71">
        <f t="shared" si="1"/>
        <v>9.399999999999977</v>
      </c>
      <c r="F22" s="71">
        <f t="shared" si="2"/>
        <v>98.55960772295434</v>
      </c>
      <c r="G22" s="71">
        <f t="shared" si="0"/>
        <v>0.048882493159148915</v>
      </c>
    </row>
    <row r="23" spans="1:7" ht="16.5" customHeight="1">
      <c r="A23" s="104" t="s">
        <v>144</v>
      </c>
      <c r="B23" s="88" t="s">
        <v>145</v>
      </c>
      <c r="C23" s="70">
        <v>131.5</v>
      </c>
      <c r="D23" s="70">
        <v>131.5</v>
      </c>
      <c r="E23" s="70">
        <f t="shared" si="1"/>
        <v>0</v>
      </c>
      <c r="F23" s="70">
        <f t="shared" si="2"/>
        <v>100</v>
      </c>
      <c r="G23" s="71">
        <f t="shared" si="0"/>
        <v>0.00999385548884963</v>
      </c>
    </row>
    <row r="24" spans="1:7" ht="21" customHeight="1">
      <c r="A24" s="104" t="s">
        <v>116</v>
      </c>
      <c r="B24" s="88" t="s">
        <v>117</v>
      </c>
      <c r="C24" s="70">
        <v>1173.6</v>
      </c>
      <c r="D24" s="70">
        <v>1170.8</v>
      </c>
      <c r="E24" s="70">
        <f t="shared" si="1"/>
        <v>2.7999999999999545</v>
      </c>
      <c r="F24" s="70">
        <f t="shared" si="2"/>
        <v>99.76141785957738</v>
      </c>
      <c r="G24" s="71">
        <f t="shared" si="0"/>
        <v>0.08897951335623686</v>
      </c>
    </row>
    <row r="25" spans="1:12" ht="24" customHeight="1">
      <c r="A25" s="86" t="s">
        <v>26</v>
      </c>
      <c r="B25" s="87" t="s">
        <v>27</v>
      </c>
      <c r="C25" s="71">
        <v>844538.9</v>
      </c>
      <c r="D25" s="71">
        <v>839363.6</v>
      </c>
      <c r="E25" s="70">
        <f t="shared" si="1"/>
        <v>5175.300000000047</v>
      </c>
      <c r="F25" s="70">
        <f t="shared" si="2"/>
        <v>99.3872040707657</v>
      </c>
      <c r="G25" s="71">
        <f t="shared" si="0"/>
        <v>63.79071118631624</v>
      </c>
      <c r="L25" s="25"/>
    </row>
    <row r="26" spans="1:13" ht="18" customHeight="1">
      <c r="A26" s="104" t="s">
        <v>28</v>
      </c>
      <c r="B26" s="88" t="s">
        <v>29</v>
      </c>
      <c r="C26" s="70">
        <v>261492.2</v>
      </c>
      <c r="D26" s="70">
        <v>259767</v>
      </c>
      <c r="E26" s="71">
        <f t="shared" si="1"/>
        <v>1725.2000000000116</v>
      </c>
      <c r="F26" s="71">
        <f t="shared" si="2"/>
        <v>99.34024800739753</v>
      </c>
      <c r="G26" s="71">
        <f t="shared" si="0"/>
        <v>19.742006530585567</v>
      </c>
      <c r="L26" s="25"/>
      <c r="M26" s="25"/>
    </row>
    <row r="27" spans="1:7" ht="18" customHeight="1">
      <c r="A27" s="104" t="s">
        <v>30</v>
      </c>
      <c r="B27" s="88" t="s">
        <v>31</v>
      </c>
      <c r="C27" s="70">
        <v>457118.8</v>
      </c>
      <c r="D27" s="70">
        <v>455267.3</v>
      </c>
      <c r="E27" s="70">
        <f t="shared" si="1"/>
        <v>1851.5</v>
      </c>
      <c r="F27" s="70">
        <f t="shared" si="2"/>
        <v>99.59496305993103</v>
      </c>
      <c r="G27" s="71">
        <f t="shared" si="0"/>
        <v>34.599814486682526</v>
      </c>
    </row>
    <row r="28" spans="1:7" ht="18" customHeight="1">
      <c r="A28" s="104" t="s">
        <v>129</v>
      </c>
      <c r="B28" s="88" t="s">
        <v>130</v>
      </c>
      <c r="C28" s="70">
        <v>89118.3</v>
      </c>
      <c r="D28" s="70">
        <v>88237.8</v>
      </c>
      <c r="E28" s="70">
        <f t="shared" si="1"/>
        <v>880.5</v>
      </c>
      <c r="F28" s="70">
        <f t="shared" si="2"/>
        <v>99.01198743692373</v>
      </c>
      <c r="G28" s="71">
        <f t="shared" si="0"/>
        <v>6.705975831589475</v>
      </c>
    </row>
    <row r="29" spans="1:7" ht="18" customHeight="1">
      <c r="A29" s="104" t="s">
        <v>32</v>
      </c>
      <c r="B29" s="88" t="s">
        <v>33</v>
      </c>
      <c r="C29" s="70">
        <v>1086.2</v>
      </c>
      <c r="D29" s="70">
        <v>952.9</v>
      </c>
      <c r="E29" s="70"/>
      <c r="F29" s="70"/>
      <c r="G29" s="71">
        <f t="shared" si="0"/>
        <v>0.07241935281615827</v>
      </c>
    </row>
    <row r="30" spans="1:7" ht="27" customHeight="1">
      <c r="A30" s="104" t="s">
        <v>34</v>
      </c>
      <c r="B30" s="88" t="s">
        <v>159</v>
      </c>
      <c r="C30" s="70">
        <v>22330.3</v>
      </c>
      <c r="D30" s="70">
        <v>21901.6</v>
      </c>
      <c r="E30" s="70">
        <f aca="true" t="shared" si="3" ref="E30:E47">C30-D30</f>
        <v>428.7000000000007</v>
      </c>
      <c r="F30" s="70">
        <f aca="true" t="shared" si="4" ref="F30:F47">D30/C30*100</f>
        <v>98.08018701047455</v>
      </c>
      <c r="G30" s="71">
        <f t="shared" si="0"/>
        <v>1.6644975313656964</v>
      </c>
    </row>
    <row r="31" spans="1:7" ht="18" customHeight="1">
      <c r="A31" s="104" t="s">
        <v>35</v>
      </c>
      <c r="B31" s="88" t="s">
        <v>36</v>
      </c>
      <c r="C31" s="70">
        <v>13393.1</v>
      </c>
      <c r="D31" s="70">
        <v>13237</v>
      </c>
      <c r="E31" s="70">
        <f t="shared" si="3"/>
        <v>156.10000000000036</v>
      </c>
      <c r="F31" s="70">
        <f t="shared" si="4"/>
        <v>98.8344744681963</v>
      </c>
      <c r="G31" s="71">
        <f t="shared" si="0"/>
        <v>1.0059974532768257</v>
      </c>
    </row>
    <row r="32" spans="1:12" ht="18" customHeight="1">
      <c r="A32" s="86" t="s">
        <v>37</v>
      </c>
      <c r="B32" s="87" t="s">
        <v>38</v>
      </c>
      <c r="C32" s="71">
        <v>43731.5</v>
      </c>
      <c r="D32" s="71">
        <v>43216.1</v>
      </c>
      <c r="E32" s="70">
        <f t="shared" si="3"/>
        <v>515.4000000000015</v>
      </c>
      <c r="F32" s="70">
        <f t="shared" si="4"/>
        <v>98.82144449652995</v>
      </c>
      <c r="G32" s="71">
        <f t="shared" si="0"/>
        <v>3.2843761079214793</v>
      </c>
      <c r="L32" s="25"/>
    </row>
    <row r="33" spans="1:7" ht="21" customHeight="1">
      <c r="A33" s="104" t="s">
        <v>39</v>
      </c>
      <c r="B33" s="88" t="s">
        <v>40</v>
      </c>
      <c r="C33" s="70">
        <v>43731.5</v>
      </c>
      <c r="D33" s="70">
        <v>43216.1</v>
      </c>
      <c r="E33" s="71">
        <f t="shared" si="3"/>
        <v>515.4000000000015</v>
      </c>
      <c r="F33" s="71">
        <f t="shared" si="4"/>
        <v>98.82144449652995</v>
      </c>
      <c r="G33" s="71">
        <f t="shared" si="0"/>
        <v>3.2843761079214793</v>
      </c>
    </row>
    <row r="34" spans="1:7" ht="18" customHeight="1">
      <c r="A34" s="86" t="s">
        <v>41</v>
      </c>
      <c r="B34" s="87" t="s">
        <v>42</v>
      </c>
      <c r="C34" s="71">
        <v>88890.5</v>
      </c>
      <c r="D34" s="71">
        <v>86674.7</v>
      </c>
      <c r="E34" s="70">
        <f t="shared" si="3"/>
        <v>2215.800000000003</v>
      </c>
      <c r="F34" s="70">
        <f t="shared" si="4"/>
        <v>97.50727018072797</v>
      </c>
      <c r="G34" s="71">
        <f t="shared" si="0"/>
        <v>6.587181949349012</v>
      </c>
    </row>
    <row r="35" spans="1:7" ht="17.25" customHeight="1">
      <c r="A35" s="104" t="s">
        <v>43</v>
      </c>
      <c r="B35" s="88" t="s">
        <v>44</v>
      </c>
      <c r="C35" s="70">
        <v>14470.3</v>
      </c>
      <c r="D35" s="70">
        <v>13570.5</v>
      </c>
      <c r="E35" s="71">
        <f t="shared" si="3"/>
        <v>899.7999999999993</v>
      </c>
      <c r="F35" s="71">
        <f t="shared" si="4"/>
        <v>93.78174605916948</v>
      </c>
      <c r="G35" s="71">
        <f t="shared" si="0"/>
        <v>1.031343086778965</v>
      </c>
    </row>
    <row r="36" spans="1:7" ht="21" customHeight="1">
      <c r="A36" s="104" t="s">
        <v>45</v>
      </c>
      <c r="B36" s="88" t="s">
        <v>46</v>
      </c>
      <c r="C36" s="70">
        <v>27006.7</v>
      </c>
      <c r="D36" s="70">
        <v>26205</v>
      </c>
      <c r="E36" s="70">
        <f t="shared" si="3"/>
        <v>801.7000000000007</v>
      </c>
      <c r="F36" s="70">
        <f t="shared" si="4"/>
        <v>97.03147737413308</v>
      </c>
      <c r="G36" s="71">
        <f t="shared" si="0"/>
        <v>1.9915512021696165</v>
      </c>
    </row>
    <row r="37" spans="1:7" ht="16.5" customHeight="1">
      <c r="A37" s="104" t="s">
        <v>47</v>
      </c>
      <c r="B37" s="88" t="s">
        <v>48</v>
      </c>
      <c r="C37" s="70">
        <v>46986.8</v>
      </c>
      <c r="D37" s="70">
        <v>46472.5</v>
      </c>
      <c r="E37" s="70">
        <f t="shared" si="3"/>
        <v>514.3000000000029</v>
      </c>
      <c r="F37" s="70">
        <f t="shared" si="4"/>
        <v>98.9054372717444</v>
      </c>
      <c r="G37" s="71">
        <f t="shared" si="0"/>
        <v>3.5318589293198825</v>
      </c>
    </row>
    <row r="38" spans="1:7" ht="12.75">
      <c r="A38" s="104" t="s">
        <v>49</v>
      </c>
      <c r="B38" s="88" t="s">
        <v>50</v>
      </c>
      <c r="C38" s="70">
        <v>426.7</v>
      </c>
      <c r="D38" s="70">
        <v>426.7</v>
      </c>
      <c r="E38" s="70">
        <f t="shared" si="3"/>
        <v>0</v>
      </c>
      <c r="F38" s="70">
        <f t="shared" si="4"/>
        <v>100</v>
      </c>
      <c r="G38" s="71">
        <f t="shared" si="0"/>
        <v>0.03242873108054858</v>
      </c>
    </row>
    <row r="39" spans="1:7" ht="12.75">
      <c r="A39" s="86" t="s">
        <v>51</v>
      </c>
      <c r="B39" s="87" t="s">
        <v>52</v>
      </c>
      <c r="C39" s="71">
        <v>92502</v>
      </c>
      <c r="D39" s="71">
        <v>57820.6</v>
      </c>
      <c r="E39" s="70">
        <f t="shared" si="3"/>
        <v>34681.4</v>
      </c>
      <c r="F39" s="70">
        <f t="shared" si="4"/>
        <v>62.50740524529199</v>
      </c>
      <c r="G39" s="71">
        <f t="shared" si="0"/>
        <v>4.394302058392236</v>
      </c>
    </row>
    <row r="40" spans="1:7" ht="12.75">
      <c r="A40" s="104" t="s">
        <v>53</v>
      </c>
      <c r="B40" s="88" t="s">
        <v>54</v>
      </c>
      <c r="C40" s="70">
        <v>20217.1</v>
      </c>
      <c r="D40" s="70">
        <v>18261.3</v>
      </c>
      <c r="E40" s="70">
        <f t="shared" si="3"/>
        <v>1955.7999999999993</v>
      </c>
      <c r="F40" s="70">
        <f t="shared" si="4"/>
        <v>90.32601114897784</v>
      </c>
      <c r="G40" s="71">
        <f t="shared" si="0"/>
        <v>1.3878387318519374</v>
      </c>
    </row>
    <row r="41" spans="1:7" ht="12.75">
      <c r="A41" s="104" t="s">
        <v>55</v>
      </c>
      <c r="B41" s="88" t="s">
        <v>56</v>
      </c>
      <c r="C41" s="70">
        <v>72284.9</v>
      </c>
      <c r="D41" s="70">
        <v>39559.3</v>
      </c>
      <c r="E41" s="71">
        <f t="shared" si="3"/>
        <v>32725.59999999999</v>
      </c>
      <c r="F41" s="71">
        <f t="shared" si="4"/>
        <v>54.726920836855285</v>
      </c>
      <c r="G41" s="71">
        <f t="shared" si="0"/>
        <v>3.0064633265402985</v>
      </c>
    </row>
    <row r="42" spans="1:7" ht="20.25">
      <c r="A42" s="86" t="s">
        <v>57</v>
      </c>
      <c r="B42" s="87" t="s">
        <v>58</v>
      </c>
      <c r="C42" s="71">
        <v>155.8</v>
      </c>
      <c r="D42" s="71">
        <v>112.1</v>
      </c>
      <c r="E42" s="70">
        <f t="shared" si="3"/>
        <v>43.70000000000002</v>
      </c>
      <c r="F42" s="70">
        <f t="shared" si="4"/>
        <v>71.95121951219511</v>
      </c>
      <c r="G42" s="71">
        <f t="shared" si="0"/>
        <v>0.00851947680836535</v>
      </c>
    </row>
    <row r="43" spans="1:7" ht="20.25">
      <c r="A43" s="104" t="s">
        <v>59</v>
      </c>
      <c r="B43" s="88" t="s">
        <v>60</v>
      </c>
      <c r="C43" s="70">
        <v>155.8</v>
      </c>
      <c r="D43" s="70">
        <v>112.1</v>
      </c>
      <c r="E43" s="70">
        <f t="shared" si="3"/>
        <v>43.70000000000002</v>
      </c>
      <c r="F43" s="70">
        <f t="shared" si="4"/>
        <v>71.95121951219511</v>
      </c>
      <c r="G43" s="71">
        <f t="shared" si="0"/>
        <v>0.00851947680836535</v>
      </c>
    </row>
    <row r="44" spans="1:7" ht="30">
      <c r="A44" s="86" t="s">
        <v>61</v>
      </c>
      <c r="B44" s="87" t="s">
        <v>120</v>
      </c>
      <c r="C44" s="71">
        <v>149509.4</v>
      </c>
      <c r="D44" s="71">
        <v>148970.8</v>
      </c>
      <c r="E44" s="71">
        <f t="shared" si="3"/>
        <v>538.6000000000058</v>
      </c>
      <c r="F44" s="71">
        <f t="shared" si="4"/>
        <v>99.63975509232195</v>
      </c>
      <c r="G44" s="71">
        <f t="shared" si="0"/>
        <v>11.321617089416886</v>
      </c>
    </row>
    <row r="45" spans="1:7" ht="30">
      <c r="A45" s="104" t="s">
        <v>62</v>
      </c>
      <c r="B45" s="88" t="s">
        <v>63</v>
      </c>
      <c r="C45" s="70">
        <v>105148.6</v>
      </c>
      <c r="D45" s="70">
        <v>105148.6</v>
      </c>
      <c r="E45" s="70">
        <f t="shared" si="3"/>
        <v>0</v>
      </c>
      <c r="F45" s="70">
        <f t="shared" si="4"/>
        <v>100</v>
      </c>
      <c r="G45" s="71">
        <f t="shared" si="0"/>
        <v>7.991178047565432</v>
      </c>
    </row>
    <row r="46" spans="1:7" ht="12.75">
      <c r="A46" s="104" t="s">
        <v>118</v>
      </c>
      <c r="B46" s="88" t="s">
        <v>119</v>
      </c>
      <c r="C46" s="70">
        <v>44360.8</v>
      </c>
      <c r="D46" s="70">
        <v>43822.2</v>
      </c>
      <c r="E46" s="71">
        <f t="shared" si="3"/>
        <v>538.6000000000058</v>
      </c>
      <c r="F46" s="71">
        <f t="shared" si="4"/>
        <v>98.78586499792608</v>
      </c>
      <c r="G46" s="71">
        <f t="shared" si="0"/>
        <v>3.3304390418514545</v>
      </c>
    </row>
    <row r="47" spans="1:7" ht="12.75">
      <c r="A47" s="93" t="s">
        <v>0</v>
      </c>
      <c r="B47" s="94"/>
      <c r="C47" s="95">
        <v>1366483.7</v>
      </c>
      <c r="D47" s="95">
        <v>1315808.5</v>
      </c>
      <c r="E47" s="95">
        <f t="shared" si="3"/>
        <v>50675.19999999995</v>
      </c>
      <c r="F47" s="95">
        <f t="shared" si="4"/>
        <v>96.2915620581497</v>
      </c>
      <c r="G47" s="71">
        <f t="shared" si="0"/>
        <v>100</v>
      </c>
    </row>
  </sheetData>
  <sheetProtection/>
  <mergeCells count="2">
    <mergeCell ref="D1:G1"/>
    <mergeCell ref="A3:F4"/>
  </mergeCells>
  <printOptions/>
  <pageMargins left="0" right="0" top="0.15748031496062992" bottom="0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E11" sqref="E11"/>
    </sheetView>
  </sheetViews>
  <sheetFormatPr defaultColWidth="9.140625" defaultRowHeight="12.75" customHeight="1"/>
  <cols>
    <col min="1" max="1" width="6.7109375" style="11" customWidth="1"/>
    <col min="2" max="2" width="30.28125" style="21" customWidth="1"/>
    <col min="3" max="3" width="10.8515625" style="11" customWidth="1"/>
    <col min="4" max="4" width="10.00390625" style="12" customWidth="1"/>
    <col min="5" max="5" width="10.8515625" style="11" customWidth="1"/>
    <col min="6" max="6" width="11.7109375" style="11" customWidth="1"/>
    <col min="7" max="7" width="9.00390625" style="11" customWidth="1"/>
    <col min="8" max="16384" width="9.140625" style="11" customWidth="1"/>
  </cols>
  <sheetData>
    <row r="1" spans="2:7" ht="12.75">
      <c r="B1" s="14"/>
      <c r="C1" s="15"/>
      <c r="D1" s="16"/>
      <c r="E1" s="15"/>
      <c r="F1" s="15"/>
      <c r="G1" s="17" t="s">
        <v>66</v>
      </c>
    </row>
    <row r="2" spans="1:7" ht="30.75" customHeight="1">
      <c r="A2" s="15"/>
      <c r="B2" s="14"/>
      <c r="C2" s="15"/>
      <c r="D2" s="22"/>
      <c r="E2" s="15"/>
      <c r="F2" s="15"/>
      <c r="G2" s="15"/>
    </row>
    <row r="3" spans="1:7" ht="54" customHeight="1">
      <c r="A3" s="97" t="s">
        <v>160</v>
      </c>
      <c r="B3" s="97"/>
      <c r="C3" s="97"/>
      <c r="D3" s="97"/>
      <c r="E3" s="97"/>
      <c r="F3" s="97"/>
      <c r="G3" s="77"/>
    </row>
    <row r="4" spans="1:7" ht="12.75">
      <c r="A4" s="15"/>
      <c r="B4" s="14"/>
      <c r="C4" s="15"/>
      <c r="D4" s="16"/>
      <c r="E4" s="15"/>
      <c r="F4" s="15"/>
      <c r="G4" s="18" t="s">
        <v>96</v>
      </c>
    </row>
    <row r="5" spans="1:7" ht="46.5" customHeight="1">
      <c r="A5" s="64" t="s">
        <v>67</v>
      </c>
      <c r="B5" s="64" t="s">
        <v>68</v>
      </c>
      <c r="C5" s="65" t="s">
        <v>156</v>
      </c>
      <c r="D5" s="65" t="s">
        <v>154</v>
      </c>
      <c r="E5" s="38" t="s">
        <v>149</v>
      </c>
      <c r="F5" s="38" t="s">
        <v>147</v>
      </c>
      <c r="G5" s="38" t="s">
        <v>64</v>
      </c>
    </row>
    <row r="6" spans="1:9" ht="16.5" customHeight="1">
      <c r="A6" s="109" t="s">
        <v>161</v>
      </c>
      <c r="B6" s="66" t="s">
        <v>162</v>
      </c>
      <c r="C6" s="26">
        <v>559.3</v>
      </c>
      <c r="D6" s="26">
        <v>0</v>
      </c>
      <c r="E6" s="37">
        <f aca="true" t="shared" si="0" ref="E6:E27">C6-D6</f>
        <v>559.3</v>
      </c>
      <c r="F6" s="37">
        <f aca="true" t="shared" si="1" ref="F6:F27">D6/C6*100</f>
        <v>0</v>
      </c>
      <c r="G6" s="110">
        <f>D6/$D$41*100</f>
        <v>0</v>
      </c>
      <c r="I6" s="24"/>
    </row>
    <row r="7" spans="1:7" ht="16.5" customHeight="1">
      <c r="A7" s="109" t="s">
        <v>69</v>
      </c>
      <c r="B7" s="66" t="s">
        <v>70</v>
      </c>
      <c r="C7" s="26">
        <v>362116.4</v>
      </c>
      <c r="D7" s="26">
        <v>361867.2</v>
      </c>
      <c r="E7" s="20">
        <f t="shared" si="0"/>
        <v>249.20000000001164</v>
      </c>
      <c r="F7" s="20">
        <f t="shared" si="1"/>
        <v>99.931182349101</v>
      </c>
      <c r="G7" s="110">
        <f aca="true" t="shared" si="2" ref="G7:G41">D7/$D$41*100</f>
        <v>27.501509528172225</v>
      </c>
    </row>
    <row r="8" spans="1:7" ht="24" customHeight="1">
      <c r="A8" s="109" t="s">
        <v>71</v>
      </c>
      <c r="B8" s="66" t="s">
        <v>163</v>
      </c>
      <c r="C8" s="26">
        <v>173.1</v>
      </c>
      <c r="D8" s="26">
        <v>105.1</v>
      </c>
      <c r="E8" s="20">
        <f t="shared" si="0"/>
        <v>68</v>
      </c>
      <c r="F8" s="20">
        <f t="shared" si="1"/>
        <v>60.716348931253606</v>
      </c>
      <c r="G8" s="110">
        <f t="shared" si="2"/>
        <v>0.007987484500974114</v>
      </c>
    </row>
    <row r="9" spans="1:7" ht="24" customHeight="1">
      <c r="A9" s="109" t="s">
        <v>72</v>
      </c>
      <c r="B9" s="66" t="s">
        <v>73</v>
      </c>
      <c r="C9" s="26">
        <v>110360.7</v>
      </c>
      <c r="D9" s="26">
        <v>109510.5</v>
      </c>
      <c r="E9" s="20">
        <f t="shared" si="0"/>
        <v>850.1999999999971</v>
      </c>
      <c r="F9" s="20">
        <f t="shared" si="1"/>
        <v>99.22961706477034</v>
      </c>
      <c r="G9" s="110">
        <f t="shared" si="2"/>
        <v>8.322677654081122</v>
      </c>
    </row>
    <row r="10" spans="1:7" ht="18" customHeight="1">
      <c r="A10" s="109" t="s">
        <v>74</v>
      </c>
      <c r="B10" s="66" t="s">
        <v>75</v>
      </c>
      <c r="C10" s="26">
        <v>3636</v>
      </c>
      <c r="D10" s="26">
        <v>3500.4</v>
      </c>
      <c r="E10" s="20">
        <f t="shared" si="0"/>
        <v>135.5999999999999</v>
      </c>
      <c r="F10" s="20">
        <f t="shared" si="1"/>
        <v>96.27062706270627</v>
      </c>
      <c r="G10" s="110">
        <f t="shared" si="2"/>
        <v>0.2660265532560399</v>
      </c>
    </row>
    <row r="11" spans="1:7" ht="18" customHeight="1">
      <c r="A11" s="109" t="s">
        <v>76</v>
      </c>
      <c r="B11" s="66" t="s">
        <v>77</v>
      </c>
      <c r="C11" s="26">
        <v>2558.8</v>
      </c>
      <c r="D11" s="26">
        <v>2438.8</v>
      </c>
      <c r="E11" s="20">
        <f t="shared" si="0"/>
        <v>120</v>
      </c>
      <c r="F11" s="20">
        <f t="shared" si="1"/>
        <v>95.31030170392371</v>
      </c>
      <c r="G11" s="110">
        <f t="shared" si="2"/>
        <v>0.18534611989510633</v>
      </c>
    </row>
    <row r="12" spans="1:7" ht="24" customHeight="1">
      <c r="A12" s="109" t="s">
        <v>78</v>
      </c>
      <c r="B12" s="66" t="s">
        <v>79</v>
      </c>
      <c r="C12" s="26">
        <v>50533.6</v>
      </c>
      <c r="D12" s="26">
        <v>46357.9</v>
      </c>
      <c r="E12" s="20">
        <f t="shared" si="0"/>
        <v>4175.699999999997</v>
      </c>
      <c r="F12" s="20">
        <f t="shared" si="1"/>
        <v>91.73678503015815</v>
      </c>
      <c r="G12" s="110">
        <f t="shared" si="2"/>
        <v>3.523149455258877</v>
      </c>
    </row>
    <row r="13" spans="1:7" ht="29.25" customHeight="1">
      <c r="A13" s="109" t="s">
        <v>121</v>
      </c>
      <c r="B13" s="66" t="s">
        <v>164</v>
      </c>
      <c r="C13" s="26">
        <v>146</v>
      </c>
      <c r="D13" s="26">
        <v>146</v>
      </c>
      <c r="E13" s="20">
        <f t="shared" si="0"/>
        <v>0</v>
      </c>
      <c r="F13" s="20">
        <f t="shared" si="1"/>
        <v>100</v>
      </c>
      <c r="G13" s="110">
        <f t="shared" si="2"/>
        <v>0.011095839554160047</v>
      </c>
    </row>
    <row r="14" spans="1:7" ht="24" customHeight="1">
      <c r="A14" s="109" t="s">
        <v>80</v>
      </c>
      <c r="B14" s="66" t="s">
        <v>81</v>
      </c>
      <c r="C14" s="26">
        <v>41312.3</v>
      </c>
      <c r="D14" s="26">
        <v>40022.4</v>
      </c>
      <c r="E14" s="20">
        <f t="shared" si="0"/>
        <v>1289.9000000000015</v>
      </c>
      <c r="F14" s="20">
        <f t="shared" si="1"/>
        <v>96.87768533826487</v>
      </c>
      <c r="G14" s="110">
        <f t="shared" si="2"/>
        <v>3.0416584176192814</v>
      </c>
    </row>
    <row r="15" spans="1:7" ht="24" customHeight="1">
      <c r="A15" s="109" t="s">
        <v>82</v>
      </c>
      <c r="B15" s="66" t="s">
        <v>83</v>
      </c>
      <c r="C15" s="26">
        <v>49664.5</v>
      </c>
      <c r="D15" s="26">
        <v>46721.2</v>
      </c>
      <c r="E15" s="20">
        <f t="shared" si="0"/>
        <v>2943.300000000003</v>
      </c>
      <c r="F15" s="20">
        <f t="shared" si="1"/>
        <v>94.07363408470839</v>
      </c>
      <c r="G15" s="110">
        <f t="shared" si="2"/>
        <v>3.5507598560124816</v>
      </c>
    </row>
    <row r="16" spans="1:7" ht="24" customHeight="1">
      <c r="A16" s="109" t="s">
        <v>165</v>
      </c>
      <c r="B16" s="66" t="s">
        <v>166</v>
      </c>
      <c r="C16" s="26">
        <v>225.7</v>
      </c>
      <c r="D16" s="26">
        <v>203.9</v>
      </c>
      <c r="E16" s="20">
        <f t="shared" si="0"/>
        <v>21.799999999999983</v>
      </c>
      <c r="F16" s="20">
        <f t="shared" si="1"/>
        <v>90.34116083296412</v>
      </c>
      <c r="G16" s="110">
        <f t="shared" si="2"/>
        <v>0.015496175925296122</v>
      </c>
    </row>
    <row r="17" spans="1:7" ht="27" customHeight="1">
      <c r="A17" s="109" t="s">
        <v>167</v>
      </c>
      <c r="B17" s="66" t="s">
        <v>168</v>
      </c>
      <c r="C17" s="26">
        <v>846.9</v>
      </c>
      <c r="D17" s="26">
        <v>846.9</v>
      </c>
      <c r="E17" s="20">
        <f t="shared" si="0"/>
        <v>0</v>
      </c>
      <c r="F17" s="20">
        <f t="shared" si="1"/>
        <v>100</v>
      </c>
      <c r="G17" s="110">
        <f t="shared" si="2"/>
        <v>0.06436346930423387</v>
      </c>
    </row>
    <row r="18" spans="1:7" ht="24" customHeight="1">
      <c r="A18" s="109" t="s">
        <v>84</v>
      </c>
      <c r="B18" s="66" t="s">
        <v>85</v>
      </c>
      <c r="C18" s="26">
        <v>155.8</v>
      </c>
      <c r="D18" s="26">
        <v>112.1</v>
      </c>
      <c r="E18" s="20">
        <f t="shared" si="0"/>
        <v>43.70000000000002</v>
      </c>
      <c r="F18" s="20">
        <f t="shared" si="1"/>
        <v>71.95121951219511</v>
      </c>
      <c r="G18" s="110">
        <f t="shared" si="2"/>
        <v>0.00851947680836535</v>
      </c>
    </row>
    <row r="19" spans="1:7" ht="34.5" customHeight="1">
      <c r="A19" s="109" t="s">
        <v>86</v>
      </c>
      <c r="B19" s="66" t="s">
        <v>169</v>
      </c>
      <c r="C19" s="26">
        <v>309049.1</v>
      </c>
      <c r="D19" s="26">
        <v>308306.2</v>
      </c>
      <c r="E19" s="20">
        <f t="shared" si="0"/>
        <v>742.8999999999651</v>
      </c>
      <c r="F19" s="20">
        <f t="shared" si="1"/>
        <v>99.75961748472977</v>
      </c>
      <c r="G19" s="110">
        <f t="shared" si="2"/>
        <v>23.43093238871766</v>
      </c>
    </row>
    <row r="20" spans="1:7" ht="42" customHeight="1">
      <c r="A20" s="109" t="s">
        <v>170</v>
      </c>
      <c r="B20" s="66" t="s">
        <v>171</v>
      </c>
      <c r="C20" s="26">
        <v>7116.3</v>
      </c>
      <c r="D20" s="26">
        <v>7015.6</v>
      </c>
      <c r="E20" s="20">
        <f t="shared" si="0"/>
        <v>100.69999999999982</v>
      </c>
      <c r="F20" s="20">
        <f t="shared" si="1"/>
        <v>98.58493880246758</v>
      </c>
      <c r="G20" s="110">
        <f t="shared" si="2"/>
        <v>0.533177890247707</v>
      </c>
    </row>
    <row r="21" spans="1:7" ht="36.75" customHeight="1">
      <c r="A21" s="109" t="s">
        <v>87</v>
      </c>
      <c r="B21" s="66" t="s">
        <v>88</v>
      </c>
      <c r="C21" s="26">
        <v>149509.4</v>
      </c>
      <c r="D21" s="26">
        <v>148970.8</v>
      </c>
      <c r="E21" s="20">
        <f t="shared" si="0"/>
        <v>538.6000000000058</v>
      </c>
      <c r="F21" s="20">
        <f t="shared" si="1"/>
        <v>99.63975509232195</v>
      </c>
      <c r="G21" s="110">
        <f t="shared" si="2"/>
        <v>11.321617089416886</v>
      </c>
    </row>
    <row r="22" spans="1:7" ht="24" customHeight="1">
      <c r="A22" s="109" t="s">
        <v>89</v>
      </c>
      <c r="B22" s="66" t="s">
        <v>172</v>
      </c>
      <c r="C22" s="26">
        <v>27897.3</v>
      </c>
      <c r="D22" s="26">
        <v>27897.2</v>
      </c>
      <c r="E22" s="20">
        <f t="shared" si="0"/>
        <v>0.09999999999854481</v>
      </c>
      <c r="F22" s="20">
        <f t="shared" si="1"/>
        <v>99.99964154237149</v>
      </c>
      <c r="G22" s="110">
        <f t="shared" si="2"/>
        <v>2.120156542536395</v>
      </c>
    </row>
    <row r="23" spans="1:7" ht="30.75" customHeight="1">
      <c r="A23" s="109" t="s">
        <v>90</v>
      </c>
      <c r="B23" s="66" t="s">
        <v>173</v>
      </c>
      <c r="C23" s="26">
        <v>1550.8</v>
      </c>
      <c r="D23" s="26">
        <v>1423.8</v>
      </c>
      <c r="E23" s="20">
        <f t="shared" si="0"/>
        <v>127</v>
      </c>
      <c r="F23" s="20">
        <f t="shared" si="1"/>
        <v>91.81067835955635</v>
      </c>
      <c r="G23" s="110">
        <f t="shared" si="2"/>
        <v>0.10820723532337723</v>
      </c>
    </row>
    <row r="24" spans="1:7" ht="44.25" customHeight="1">
      <c r="A24" s="109" t="s">
        <v>174</v>
      </c>
      <c r="B24" s="66" t="s">
        <v>175</v>
      </c>
      <c r="C24" s="26">
        <v>14615.9</v>
      </c>
      <c r="D24" s="26">
        <v>13716.1</v>
      </c>
      <c r="E24" s="20">
        <f t="shared" si="0"/>
        <v>899.7999999999993</v>
      </c>
      <c r="F24" s="20">
        <f t="shared" si="1"/>
        <v>93.84369077511478</v>
      </c>
      <c r="G24" s="110">
        <f t="shared" si="2"/>
        <v>1.042408526772703</v>
      </c>
    </row>
    <row r="25" spans="1:7" ht="21" customHeight="1">
      <c r="A25" s="109" t="s">
        <v>176</v>
      </c>
      <c r="B25" s="66" t="s">
        <v>177</v>
      </c>
      <c r="C25" s="26">
        <v>1450.5</v>
      </c>
      <c r="D25" s="26">
        <v>1412.9</v>
      </c>
      <c r="E25" s="20">
        <f t="shared" si="0"/>
        <v>37.59999999999991</v>
      </c>
      <c r="F25" s="20">
        <f t="shared" si="1"/>
        <v>97.40779041709756</v>
      </c>
      <c r="G25" s="110">
        <f t="shared" si="2"/>
        <v>0.10737884730186802</v>
      </c>
    </row>
    <row r="26" spans="1:7" ht="45.75" customHeight="1">
      <c r="A26" s="109" t="s">
        <v>178</v>
      </c>
      <c r="B26" s="66" t="s">
        <v>179</v>
      </c>
      <c r="C26" s="26">
        <v>78768.7</v>
      </c>
      <c r="D26" s="26">
        <v>78768.7</v>
      </c>
      <c r="E26" s="20">
        <f t="shared" si="0"/>
        <v>0</v>
      </c>
      <c r="F26" s="20">
        <f t="shared" si="1"/>
        <v>100</v>
      </c>
      <c r="G26" s="110">
        <f t="shared" si="2"/>
        <v>5.98633463760114</v>
      </c>
    </row>
    <row r="27" spans="1:7" ht="24.75" customHeight="1">
      <c r="A27" s="109" t="s">
        <v>135</v>
      </c>
      <c r="B27" s="66" t="s">
        <v>136</v>
      </c>
      <c r="C27" s="26">
        <v>2857.4</v>
      </c>
      <c r="D27" s="26">
        <v>2788.3</v>
      </c>
      <c r="E27" s="74">
        <f t="shared" si="0"/>
        <v>69.09999999999991</v>
      </c>
      <c r="F27" s="74">
        <f t="shared" si="1"/>
        <v>97.58171764541191</v>
      </c>
      <c r="G27" s="110">
        <f t="shared" si="2"/>
        <v>0.21190773581414016</v>
      </c>
    </row>
    <row r="28" spans="1:7" ht="32.25" customHeight="1">
      <c r="A28" s="109" t="s">
        <v>137</v>
      </c>
      <c r="B28" s="66" t="s">
        <v>138</v>
      </c>
      <c r="C28" s="26">
        <v>2.1</v>
      </c>
      <c r="D28" s="73">
        <v>2.1</v>
      </c>
      <c r="E28" s="74">
        <f aca="true" t="shared" si="3" ref="E28:E40">C28-D28</f>
        <v>0</v>
      </c>
      <c r="F28" s="74">
        <f aca="true" t="shared" si="4" ref="F28:F40">D28/C28*100</f>
        <v>100</v>
      </c>
      <c r="G28" s="110">
        <f t="shared" si="2"/>
        <v>0.00015959769221737054</v>
      </c>
    </row>
    <row r="29" spans="1:7" ht="30" customHeight="1">
      <c r="A29" s="109" t="s">
        <v>139</v>
      </c>
      <c r="B29" s="66" t="s">
        <v>140</v>
      </c>
      <c r="C29" s="26">
        <v>3.3</v>
      </c>
      <c r="D29" s="26">
        <v>3.3</v>
      </c>
      <c r="E29" s="74">
        <f t="shared" si="3"/>
        <v>0</v>
      </c>
      <c r="F29" s="74">
        <f t="shared" si="4"/>
        <v>100</v>
      </c>
      <c r="G29" s="110">
        <f t="shared" si="2"/>
        <v>0.0002507963734844394</v>
      </c>
    </row>
    <row r="30" spans="1:7" ht="20.25" customHeight="1">
      <c r="A30" s="109" t="s">
        <v>141</v>
      </c>
      <c r="B30" s="66" t="s">
        <v>142</v>
      </c>
      <c r="C30" s="26">
        <v>575.9</v>
      </c>
      <c r="D30" s="26">
        <v>546.5</v>
      </c>
      <c r="E30" s="74">
        <f t="shared" si="3"/>
        <v>29.399999999999977</v>
      </c>
      <c r="F30" s="74">
        <f t="shared" si="4"/>
        <v>94.89494703941656</v>
      </c>
      <c r="G30" s="110">
        <f t="shared" si="2"/>
        <v>0.04153339942704428</v>
      </c>
    </row>
    <row r="31" spans="1:7" ht="22.5" customHeight="1">
      <c r="A31" s="109" t="s">
        <v>143</v>
      </c>
      <c r="B31" s="66" t="s">
        <v>180</v>
      </c>
      <c r="C31" s="26">
        <v>759.3</v>
      </c>
      <c r="D31" s="26">
        <v>562.1</v>
      </c>
      <c r="E31" s="74">
        <f t="shared" si="3"/>
        <v>197.19999999999993</v>
      </c>
      <c r="F31" s="74">
        <f t="shared" si="4"/>
        <v>74.02871065455025</v>
      </c>
      <c r="G31" s="110">
        <f t="shared" si="2"/>
        <v>0.042718982283516185</v>
      </c>
    </row>
    <row r="32" spans="1:7" ht="24" customHeight="1">
      <c r="A32" s="109" t="s">
        <v>181</v>
      </c>
      <c r="B32" s="66" t="s">
        <v>182</v>
      </c>
      <c r="C32" s="26">
        <v>234.7</v>
      </c>
      <c r="D32" s="26">
        <v>234.7</v>
      </c>
      <c r="E32" s="74">
        <f t="shared" si="3"/>
        <v>0</v>
      </c>
      <c r="F32" s="74">
        <f t="shared" si="4"/>
        <v>100</v>
      </c>
      <c r="G32" s="110">
        <f t="shared" si="2"/>
        <v>0.017836942077817552</v>
      </c>
    </row>
    <row r="33" spans="1:7" ht="18.75" customHeight="1">
      <c r="A33" s="109" t="s">
        <v>91</v>
      </c>
      <c r="B33" s="66" t="s">
        <v>92</v>
      </c>
      <c r="C33" s="26">
        <v>96497.8</v>
      </c>
      <c r="D33" s="26">
        <v>61168.5</v>
      </c>
      <c r="E33" s="74">
        <f t="shared" si="3"/>
        <v>35329.3</v>
      </c>
      <c r="F33" s="74">
        <f t="shared" si="4"/>
        <v>63.38849175836133</v>
      </c>
      <c r="G33" s="110">
        <f t="shared" si="2"/>
        <v>4.648738779237252</v>
      </c>
    </row>
    <row r="34" spans="1:7" ht="33" customHeight="1">
      <c r="A34" s="109" t="s">
        <v>183</v>
      </c>
      <c r="B34" s="66" t="s">
        <v>184</v>
      </c>
      <c r="C34" s="26">
        <v>330.3</v>
      </c>
      <c r="D34" s="26">
        <v>330.1</v>
      </c>
      <c r="E34" s="74">
        <f t="shared" si="3"/>
        <v>0.19999999999998863</v>
      </c>
      <c r="F34" s="74">
        <f t="shared" si="4"/>
        <v>99.93944898577053</v>
      </c>
      <c r="G34" s="110">
        <f t="shared" si="2"/>
        <v>0.025087237238549533</v>
      </c>
    </row>
    <row r="35" spans="1:7" ht="17.25" customHeight="1">
      <c r="A35" s="109" t="s">
        <v>185</v>
      </c>
      <c r="B35" s="66" t="s">
        <v>186</v>
      </c>
      <c r="C35" s="26">
        <v>33868.8</v>
      </c>
      <c r="D35" s="26">
        <v>32647</v>
      </c>
      <c r="E35" s="74">
        <f t="shared" si="3"/>
        <v>1221.800000000003</v>
      </c>
      <c r="F35" s="74">
        <f t="shared" si="4"/>
        <v>96.39255007558577</v>
      </c>
      <c r="G35" s="110">
        <f t="shared" si="2"/>
        <v>2.4811361227716646</v>
      </c>
    </row>
    <row r="36" spans="1:7" ht="24" customHeight="1">
      <c r="A36" s="109" t="s">
        <v>187</v>
      </c>
      <c r="B36" s="66" t="s">
        <v>188</v>
      </c>
      <c r="C36" s="26">
        <v>3428.9</v>
      </c>
      <c r="D36" s="26">
        <v>3415.5</v>
      </c>
      <c r="E36" s="74">
        <f t="shared" si="3"/>
        <v>13.400000000000091</v>
      </c>
      <c r="F36" s="74">
        <f t="shared" si="4"/>
        <v>99.6092041179387</v>
      </c>
      <c r="G36" s="110">
        <f t="shared" si="2"/>
        <v>0.25957424655639477</v>
      </c>
    </row>
    <row r="37" spans="1:7" ht="24" customHeight="1">
      <c r="A37" s="109" t="s">
        <v>189</v>
      </c>
      <c r="B37" s="66" t="s">
        <v>190</v>
      </c>
      <c r="C37" s="26">
        <v>469.9</v>
      </c>
      <c r="D37" s="26">
        <v>432.1</v>
      </c>
      <c r="E37" s="74">
        <f t="shared" si="3"/>
        <v>37.799999999999955</v>
      </c>
      <c r="F37" s="74">
        <f t="shared" si="4"/>
        <v>91.95573526282189</v>
      </c>
      <c r="G37" s="110">
        <f t="shared" si="2"/>
        <v>0.032839125146250384</v>
      </c>
    </row>
    <row r="38" spans="1:7" ht="17.25" customHeight="1">
      <c r="A38" s="109" t="s">
        <v>191</v>
      </c>
      <c r="B38" s="66" t="s">
        <v>192</v>
      </c>
      <c r="C38" s="26">
        <v>876.9</v>
      </c>
      <c r="D38" s="26">
        <v>731.5</v>
      </c>
      <c r="E38" s="74">
        <f t="shared" si="3"/>
        <v>145.39999999999998</v>
      </c>
      <c r="F38" s="74">
        <f t="shared" si="4"/>
        <v>83.41886189987456</v>
      </c>
      <c r="G38" s="110">
        <f t="shared" si="2"/>
        <v>0.05559319612238407</v>
      </c>
    </row>
    <row r="39" spans="1:7" ht="24" customHeight="1">
      <c r="A39" s="109" t="s">
        <v>193</v>
      </c>
      <c r="B39" s="66" t="s">
        <v>194</v>
      </c>
      <c r="C39" s="26">
        <v>11707.8</v>
      </c>
      <c r="D39" s="26">
        <v>11094.3</v>
      </c>
      <c r="E39" s="74">
        <f t="shared" si="3"/>
        <v>613.5</v>
      </c>
      <c r="F39" s="74">
        <f t="shared" si="4"/>
        <v>94.75990365397428</v>
      </c>
      <c r="G39" s="110">
        <f t="shared" si="2"/>
        <v>0.8431546079843686</v>
      </c>
    </row>
    <row r="40" spans="1:7" ht="34.5" customHeight="1">
      <c r="A40" s="111" t="s">
        <v>195</v>
      </c>
      <c r="B40" s="112" t="s">
        <v>196</v>
      </c>
      <c r="C40" s="113">
        <v>2623.6</v>
      </c>
      <c r="D40" s="113">
        <v>2508.9</v>
      </c>
      <c r="E40" s="114">
        <f t="shared" si="3"/>
        <v>114.69999999999982</v>
      </c>
      <c r="F40" s="114">
        <f t="shared" si="4"/>
        <v>95.62814453422779</v>
      </c>
      <c r="G40" s="115">
        <f t="shared" si="2"/>
        <v>0.19067364285912425</v>
      </c>
    </row>
    <row r="41" spans="1:7" ht="12.75" customHeight="1">
      <c r="A41" s="67" t="s">
        <v>0</v>
      </c>
      <c r="B41" s="68"/>
      <c r="C41" s="69">
        <v>1366483.7</v>
      </c>
      <c r="D41" s="69">
        <v>1315808.5</v>
      </c>
      <c r="E41" s="69">
        <f>C41-D41</f>
        <v>50675.19999999995</v>
      </c>
      <c r="F41" s="69">
        <f>D41/C41*100</f>
        <v>96.2915620581497</v>
      </c>
      <c r="G41" s="69">
        <f t="shared" si="2"/>
        <v>100</v>
      </c>
    </row>
  </sheetData>
  <sheetProtection/>
  <mergeCells count="1">
    <mergeCell ref="A3:F3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C11" sqref="C11"/>
    </sheetView>
  </sheetViews>
  <sheetFormatPr defaultColWidth="9.140625" defaultRowHeight="12.75" customHeight="1"/>
  <cols>
    <col min="1" max="1" width="32.28125" style="11" customWidth="1"/>
    <col min="2" max="2" width="13.00390625" style="24" customWidth="1"/>
    <col min="3" max="3" width="12.7109375" style="25" customWidth="1"/>
    <col min="4" max="4" width="12.00390625" style="24" customWidth="1"/>
    <col min="5" max="5" width="11.28125" style="11" customWidth="1"/>
    <col min="6" max="6" width="9.00390625" style="11" customWidth="1"/>
    <col min="7" max="16384" width="9.140625" style="11" customWidth="1"/>
  </cols>
  <sheetData>
    <row r="1" spans="1:6" ht="12.75">
      <c r="A1" s="12"/>
      <c r="B1" s="22"/>
      <c r="C1" s="22"/>
      <c r="D1" s="22"/>
      <c r="E1" s="16"/>
      <c r="F1" s="23" t="s">
        <v>93</v>
      </c>
    </row>
    <row r="2" spans="1:6" ht="52.5" customHeight="1">
      <c r="A2" s="97" t="s">
        <v>219</v>
      </c>
      <c r="B2" s="97"/>
      <c r="C2" s="97"/>
      <c r="D2" s="97"/>
      <c r="E2" s="97"/>
      <c r="F2" s="97"/>
    </row>
    <row r="3" spans="1:6" ht="12.75">
      <c r="A3" s="12"/>
      <c r="B3" s="22"/>
      <c r="C3" s="22"/>
      <c r="D3" s="22"/>
      <c r="E3" s="16"/>
      <c r="F3" s="23" t="s">
        <v>96</v>
      </c>
    </row>
    <row r="4" spans="1:6" ht="33.75" customHeight="1">
      <c r="A4" s="64" t="s">
        <v>97</v>
      </c>
      <c r="B4" s="64" t="s">
        <v>220</v>
      </c>
      <c r="C4" s="65" t="s">
        <v>150</v>
      </c>
      <c r="D4" s="65" t="s">
        <v>151</v>
      </c>
      <c r="E4" s="38" t="s">
        <v>152</v>
      </c>
      <c r="F4" s="38" t="s">
        <v>64</v>
      </c>
    </row>
    <row r="5" spans="1:6" ht="23.25" customHeight="1">
      <c r="A5" s="116" t="s">
        <v>197</v>
      </c>
      <c r="B5" s="26">
        <v>166437.7</v>
      </c>
      <c r="C5" s="26">
        <v>165870.1</v>
      </c>
      <c r="D5" s="20">
        <f aca="true" t="shared" si="0" ref="D5:D32">B5-C5</f>
        <v>567.6000000000058</v>
      </c>
      <c r="E5" s="20">
        <f aca="true" t="shared" si="1" ref="E5:E32">C5/B5*100</f>
        <v>99.65897149503988</v>
      </c>
      <c r="F5" s="117">
        <f>C5/$C$32*100</f>
        <v>12.6059453180307</v>
      </c>
    </row>
    <row r="6" spans="1:6" ht="18" customHeight="1">
      <c r="A6" s="116" t="s">
        <v>198</v>
      </c>
      <c r="B6" s="26">
        <v>171633.8</v>
      </c>
      <c r="C6" s="26">
        <v>131800.9</v>
      </c>
      <c r="D6" s="20">
        <f t="shared" si="0"/>
        <v>39832.899999999994</v>
      </c>
      <c r="E6" s="20">
        <f t="shared" si="1"/>
        <v>76.79192559973619</v>
      </c>
      <c r="F6" s="117">
        <f aca="true" t="shared" si="2" ref="F6:F32">C6/$C$32*100</f>
        <v>10.016723558177349</v>
      </c>
    </row>
    <row r="7" spans="1:6" ht="18" customHeight="1">
      <c r="A7" s="116" t="s">
        <v>199</v>
      </c>
      <c r="B7" s="26">
        <v>29942.5</v>
      </c>
      <c r="C7" s="26">
        <v>29931.3</v>
      </c>
      <c r="D7" s="20">
        <f t="shared" si="0"/>
        <v>11.200000000000728</v>
      </c>
      <c r="E7" s="20">
        <f t="shared" si="1"/>
        <v>99.9625949736996</v>
      </c>
      <c r="F7" s="117">
        <f t="shared" si="2"/>
        <v>2.2747459071741822</v>
      </c>
    </row>
    <row r="8" spans="1:6" ht="18" customHeight="1">
      <c r="A8" s="116" t="s">
        <v>200</v>
      </c>
      <c r="B8" s="26">
        <v>41072.5</v>
      </c>
      <c r="C8" s="26">
        <v>39720.8</v>
      </c>
      <c r="D8" s="20">
        <f t="shared" si="0"/>
        <v>1351.699999999997</v>
      </c>
      <c r="E8" s="20">
        <f t="shared" si="1"/>
        <v>96.70899020025566</v>
      </c>
      <c r="F8" s="117">
        <f t="shared" si="2"/>
        <v>3.018737149060825</v>
      </c>
    </row>
    <row r="9" spans="1:6" ht="18" customHeight="1">
      <c r="A9" s="116" t="s">
        <v>201</v>
      </c>
      <c r="B9" s="26">
        <v>26392.7</v>
      </c>
      <c r="C9" s="26">
        <v>26312.4</v>
      </c>
      <c r="D9" s="20">
        <f t="shared" si="0"/>
        <v>80.29999999999927</v>
      </c>
      <c r="E9" s="20">
        <f t="shared" si="1"/>
        <v>99.69574920337821</v>
      </c>
      <c r="F9" s="117">
        <f t="shared" si="2"/>
        <v>1.9997134841430193</v>
      </c>
    </row>
    <row r="10" spans="1:6" ht="18" customHeight="1">
      <c r="A10" s="116" t="s">
        <v>202</v>
      </c>
      <c r="B10" s="26">
        <v>30784</v>
      </c>
      <c r="C10" s="26">
        <v>30170</v>
      </c>
      <c r="D10" s="20">
        <f t="shared" si="0"/>
        <v>614</v>
      </c>
      <c r="E10" s="20">
        <f t="shared" si="1"/>
        <v>98.00545738045739</v>
      </c>
      <c r="F10" s="117">
        <f t="shared" si="2"/>
        <v>2.2928868448562234</v>
      </c>
    </row>
    <row r="11" spans="1:6" ht="18" customHeight="1">
      <c r="A11" s="116" t="s">
        <v>203</v>
      </c>
      <c r="B11" s="26">
        <v>36236.1</v>
      </c>
      <c r="C11" s="26">
        <v>35182.5</v>
      </c>
      <c r="D11" s="20">
        <f t="shared" si="0"/>
        <v>1053.5999999999985</v>
      </c>
      <c r="E11" s="20">
        <f t="shared" si="1"/>
        <v>97.0924023280651</v>
      </c>
      <c r="F11" s="117">
        <f t="shared" si="2"/>
        <v>2.6738313363988757</v>
      </c>
    </row>
    <row r="12" spans="1:6" ht="23.25" customHeight="1">
      <c r="A12" s="116" t="s">
        <v>204</v>
      </c>
      <c r="B12" s="26">
        <v>28598.7</v>
      </c>
      <c r="C12" s="26">
        <v>28541.9</v>
      </c>
      <c r="D12" s="20">
        <f t="shared" si="0"/>
        <v>56.79999999999927</v>
      </c>
      <c r="E12" s="20">
        <f t="shared" si="1"/>
        <v>99.80138957365196</v>
      </c>
      <c r="F12" s="117">
        <f t="shared" si="2"/>
        <v>2.1691530340471274</v>
      </c>
    </row>
    <row r="13" spans="1:6" ht="18" customHeight="1">
      <c r="A13" s="116" t="s">
        <v>205</v>
      </c>
      <c r="B13" s="26">
        <v>30424</v>
      </c>
      <c r="C13" s="26">
        <v>30338.5</v>
      </c>
      <c r="D13" s="20">
        <f t="shared" si="0"/>
        <v>85.5</v>
      </c>
      <c r="E13" s="20">
        <f t="shared" si="1"/>
        <v>99.71897186431764</v>
      </c>
      <c r="F13" s="117">
        <f t="shared" si="2"/>
        <v>2.3056926596841407</v>
      </c>
    </row>
    <row r="14" spans="1:6" ht="18" customHeight="1">
      <c r="A14" s="116" t="s">
        <v>206</v>
      </c>
      <c r="B14" s="26">
        <v>28148</v>
      </c>
      <c r="C14" s="26">
        <v>28076.9</v>
      </c>
      <c r="D14" s="20">
        <f t="shared" si="0"/>
        <v>71.09999999999854</v>
      </c>
      <c r="E14" s="20">
        <f t="shared" si="1"/>
        <v>99.74740656529771</v>
      </c>
      <c r="F14" s="117">
        <f t="shared" si="2"/>
        <v>2.1338135450561384</v>
      </c>
    </row>
    <row r="15" spans="1:6" ht="26.25" customHeight="1">
      <c r="A15" s="116" t="s">
        <v>207</v>
      </c>
      <c r="B15" s="26">
        <v>44553.7</v>
      </c>
      <c r="C15" s="26">
        <v>44478.5</v>
      </c>
      <c r="D15" s="20">
        <f t="shared" si="0"/>
        <v>75.19999999999709</v>
      </c>
      <c r="E15" s="20">
        <f t="shared" si="1"/>
        <v>99.83121491593292</v>
      </c>
      <c r="F15" s="117">
        <f t="shared" si="2"/>
        <v>3.380317120614436</v>
      </c>
    </row>
    <row r="16" spans="1:6" ht="18" customHeight="1">
      <c r="A16" s="116" t="s">
        <v>208</v>
      </c>
      <c r="B16" s="26">
        <v>10379.9</v>
      </c>
      <c r="C16" s="26">
        <v>10360.3</v>
      </c>
      <c r="D16" s="20">
        <f t="shared" si="0"/>
        <v>19.600000000000364</v>
      </c>
      <c r="E16" s="20">
        <f t="shared" si="1"/>
        <v>99.8111735180493</v>
      </c>
      <c r="F16" s="117">
        <f t="shared" si="2"/>
        <v>0.7873714146093447</v>
      </c>
    </row>
    <row r="17" spans="1:6" ht="18" customHeight="1">
      <c r="A17" s="116" t="s">
        <v>209</v>
      </c>
      <c r="B17" s="26">
        <v>16198.6</v>
      </c>
      <c r="C17" s="26">
        <v>16182.5</v>
      </c>
      <c r="D17" s="20">
        <f t="shared" si="0"/>
        <v>16.100000000000364</v>
      </c>
      <c r="E17" s="20">
        <f t="shared" si="1"/>
        <v>99.90060869457854</v>
      </c>
      <c r="F17" s="117">
        <f t="shared" si="2"/>
        <v>1.2298522163369519</v>
      </c>
    </row>
    <row r="18" spans="1:6" ht="24" customHeight="1">
      <c r="A18" s="116" t="s">
        <v>122</v>
      </c>
      <c r="B18" s="26">
        <v>14733.5</v>
      </c>
      <c r="C18" s="26">
        <v>14304.4</v>
      </c>
      <c r="D18" s="20">
        <f t="shared" si="0"/>
        <v>429.10000000000036</v>
      </c>
      <c r="E18" s="20">
        <f t="shared" si="1"/>
        <v>97.08758950690603</v>
      </c>
      <c r="F18" s="117">
        <f t="shared" si="2"/>
        <v>1.0871186802638833</v>
      </c>
    </row>
    <row r="19" spans="1:6" ht="18" customHeight="1">
      <c r="A19" s="116" t="s">
        <v>210</v>
      </c>
      <c r="B19" s="26">
        <v>37643.4</v>
      </c>
      <c r="C19" s="26">
        <v>37473.1</v>
      </c>
      <c r="D19" s="20">
        <f t="shared" si="0"/>
        <v>170.3000000000029</v>
      </c>
      <c r="E19" s="20">
        <f t="shared" si="1"/>
        <v>99.5475966570501</v>
      </c>
      <c r="F19" s="117">
        <f t="shared" si="2"/>
        <v>2.847914419157499</v>
      </c>
    </row>
    <row r="20" spans="1:6" ht="18" customHeight="1">
      <c r="A20" s="116" t="s">
        <v>123</v>
      </c>
      <c r="B20" s="26">
        <v>22186.3</v>
      </c>
      <c r="C20" s="26">
        <v>21829.4</v>
      </c>
      <c r="D20" s="20">
        <f t="shared" si="0"/>
        <v>356.8999999999978</v>
      </c>
      <c r="E20" s="20">
        <f t="shared" si="1"/>
        <v>98.39134961665533</v>
      </c>
      <c r="F20" s="117">
        <f t="shared" si="2"/>
        <v>1.6590104107094612</v>
      </c>
    </row>
    <row r="21" spans="1:6" ht="18" customHeight="1">
      <c r="A21" s="116" t="s">
        <v>124</v>
      </c>
      <c r="B21" s="26">
        <v>26721.9</v>
      </c>
      <c r="C21" s="26">
        <v>26694.1</v>
      </c>
      <c r="D21" s="20">
        <f t="shared" si="0"/>
        <v>27.80000000000291</v>
      </c>
      <c r="E21" s="20">
        <f t="shared" si="1"/>
        <v>99.89596548149645</v>
      </c>
      <c r="F21" s="117">
        <f t="shared" si="2"/>
        <v>2.0287222646760528</v>
      </c>
    </row>
    <row r="22" spans="1:6" ht="18" customHeight="1">
      <c r="A22" s="116" t="s">
        <v>125</v>
      </c>
      <c r="B22" s="26">
        <v>9570.2</v>
      </c>
      <c r="C22" s="26">
        <v>9492.6</v>
      </c>
      <c r="D22" s="20">
        <f t="shared" si="0"/>
        <v>77.60000000000036</v>
      </c>
      <c r="E22" s="20">
        <f t="shared" si="1"/>
        <v>99.18914965204489</v>
      </c>
      <c r="F22" s="117">
        <f t="shared" si="2"/>
        <v>0.7214271681631484</v>
      </c>
    </row>
    <row r="23" spans="1:6" ht="18" customHeight="1">
      <c r="A23" s="116" t="s">
        <v>126</v>
      </c>
      <c r="B23" s="26">
        <v>8705.6</v>
      </c>
      <c r="C23" s="26">
        <v>8678.6</v>
      </c>
      <c r="D23" s="20">
        <f t="shared" si="0"/>
        <v>27</v>
      </c>
      <c r="E23" s="20">
        <f t="shared" si="1"/>
        <v>99.68985480610182</v>
      </c>
      <c r="F23" s="117">
        <f t="shared" si="2"/>
        <v>0.6595640627036534</v>
      </c>
    </row>
    <row r="24" spans="1:6" ht="18" customHeight="1">
      <c r="A24" s="116" t="s">
        <v>211</v>
      </c>
      <c r="B24" s="26">
        <v>24809.4</v>
      </c>
      <c r="C24" s="26">
        <v>24752.4</v>
      </c>
      <c r="D24" s="20">
        <f t="shared" si="0"/>
        <v>57</v>
      </c>
      <c r="E24" s="20">
        <f t="shared" si="1"/>
        <v>99.77024837360034</v>
      </c>
      <c r="F24" s="117">
        <f t="shared" si="2"/>
        <v>1.88115519849583</v>
      </c>
    </row>
    <row r="25" spans="1:6" ht="30" customHeight="1">
      <c r="A25" s="116" t="s">
        <v>212</v>
      </c>
      <c r="B25" s="26">
        <v>449740.2</v>
      </c>
      <c r="C25" s="26">
        <v>448408.7</v>
      </c>
      <c r="D25" s="20">
        <f t="shared" si="0"/>
        <v>1331.5</v>
      </c>
      <c r="E25" s="20">
        <f t="shared" si="1"/>
        <v>99.70394018591178</v>
      </c>
      <c r="F25" s="117">
        <f t="shared" si="2"/>
        <v>34.07856842390059</v>
      </c>
    </row>
    <row r="26" spans="1:6" ht="23.25" customHeight="1">
      <c r="A26" s="116" t="s">
        <v>213</v>
      </c>
      <c r="B26" s="26">
        <v>3535.8</v>
      </c>
      <c r="C26" s="26">
        <v>3476.1</v>
      </c>
      <c r="D26" s="20">
        <f t="shared" si="0"/>
        <v>59.70000000000027</v>
      </c>
      <c r="E26" s="20">
        <f t="shared" si="1"/>
        <v>98.31155608348888</v>
      </c>
      <c r="F26" s="117">
        <f t="shared" si="2"/>
        <v>0.2641797799603818</v>
      </c>
    </row>
    <row r="27" spans="1:6" ht="18" customHeight="1">
      <c r="A27" s="116" t="s">
        <v>214</v>
      </c>
      <c r="B27" s="26">
        <v>15805.1</v>
      </c>
      <c r="C27" s="26">
        <v>15773.8</v>
      </c>
      <c r="D27" s="20">
        <f t="shared" si="0"/>
        <v>31.30000000000109</v>
      </c>
      <c r="E27" s="20">
        <f t="shared" si="1"/>
        <v>99.80196265762316</v>
      </c>
      <c r="F27" s="117">
        <f t="shared" si="2"/>
        <v>1.1987914654754093</v>
      </c>
    </row>
    <row r="28" spans="1:6" ht="59.25" customHeight="1">
      <c r="A28" s="116" t="s">
        <v>215</v>
      </c>
      <c r="B28" s="26">
        <v>19195.7</v>
      </c>
      <c r="C28" s="26">
        <v>17579.7</v>
      </c>
      <c r="D28" s="20">
        <f t="shared" si="0"/>
        <v>1616</v>
      </c>
      <c r="E28" s="20">
        <f t="shared" si="1"/>
        <v>91.5814479284423</v>
      </c>
      <c r="F28" s="117">
        <f t="shared" si="2"/>
        <v>1.3360378808922424</v>
      </c>
    </row>
    <row r="29" spans="1:6" ht="18" customHeight="1">
      <c r="A29" s="116" t="s">
        <v>216</v>
      </c>
      <c r="B29" s="26">
        <v>2461.3</v>
      </c>
      <c r="C29" s="26">
        <v>2460.6</v>
      </c>
      <c r="D29" s="20">
        <f t="shared" si="0"/>
        <v>0.7000000000002728</v>
      </c>
      <c r="E29" s="20">
        <f t="shared" si="1"/>
        <v>99.97155974485027</v>
      </c>
      <c r="F29" s="117">
        <f t="shared" si="2"/>
        <v>0.18700289593812475</v>
      </c>
    </row>
    <row r="30" spans="1:6" ht="38.25" customHeight="1">
      <c r="A30" s="116" t="s">
        <v>217</v>
      </c>
      <c r="B30" s="26">
        <v>22327.7</v>
      </c>
      <c r="C30" s="26">
        <v>20365.8</v>
      </c>
      <c r="D30" s="20">
        <f t="shared" si="0"/>
        <v>1961.9000000000015</v>
      </c>
      <c r="E30" s="20">
        <f t="shared" si="1"/>
        <v>91.21315675147909</v>
      </c>
      <c r="F30" s="117">
        <f t="shared" si="2"/>
        <v>1.5477784191240593</v>
      </c>
    </row>
    <row r="31" spans="1:6" ht="33" customHeight="1">
      <c r="A31" s="116" t="s">
        <v>218</v>
      </c>
      <c r="B31" s="26">
        <v>48245.5</v>
      </c>
      <c r="C31" s="26">
        <v>47552.8</v>
      </c>
      <c r="D31" s="20">
        <f t="shared" si="0"/>
        <v>692.6999999999971</v>
      </c>
      <c r="E31" s="20">
        <f t="shared" si="1"/>
        <v>98.56421842451628</v>
      </c>
      <c r="F31" s="117">
        <f t="shared" si="2"/>
        <v>3.6139605421305605</v>
      </c>
    </row>
    <row r="32" spans="1:6" ht="18" customHeight="1">
      <c r="A32" s="118" t="s">
        <v>0</v>
      </c>
      <c r="B32" s="27">
        <v>1366483.7</v>
      </c>
      <c r="C32" s="27">
        <v>1315808.5</v>
      </c>
      <c r="D32" s="27">
        <f t="shared" si="0"/>
        <v>50675.19999999995</v>
      </c>
      <c r="E32" s="27">
        <f t="shared" si="1"/>
        <v>96.2915620581497</v>
      </c>
      <c r="F32" s="119">
        <f t="shared" si="2"/>
        <v>100</v>
      </c>
    </row>
    <row r="33" ht="18" customHeight="1"/>
    <row r="34" ht="18" customHeight="1"/>
  </sheetData>
  <sheetProtection/>
  <mergeCells count="1">
    <mergeCell ref="A2:F2"/>
  </mergeCells>
  <printOptions/>
  <pageMargins left="0.5118110236220472" right="0" top="0.5905511811023623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3.421875" style="19" customWidth="1"/>
    <col min="2" max="2" width="12.28125" style="11" customWidth="1"/>
    <col min="3" max="3" width="12.00390625" style="12" customWidth="1"/>
    <col min="4" max="4" width="11.7109375" style="11" customWidth="1"/>
    <col min="5" max="5" width="11.421875" style="11" customWidth="1"/>
    <col min="6" max="6" width="9.8515625" style="11" customWidth="1"/>
    <col min="7" max="16384" width="8.8515625" style="11" customWidth="1"/>
  </cols>
  <sheetData>
    <row r="1" spans="1:6" s="6" customFormat="1" ht="12.75">
      <c r="A1" s="55"/>
      <c r="C1" s="7"/>
      <c r="D1" s="61"/>
      <c r="E1" s="61"/>
      <c r="F1" s="17" t="s">
        <v>94</v>
      </c>
    </row>
    <row r="2" spans="1:5" s="6" customFormat="1" ht="12.75">
      <c r="A2" s="56"/>
      <c r="B2" s="9"/>
      <c r="C2" s="10"/>
      <c r="D2" s="9"/>
      <c r="E2" s="9"/>
    </row>
    <row r="3" spans="1:6" s="6" customFormat="1" ht="22.5" customHeight="1">
      <c r="A3" s="56"/>
      <c r="B3" s="9"/>
      <c r="C3" s="10"/>
      <c r="D3" s="9"/>
      <c r="E3" s="9"/>
      <c r="F3" s="8"/>
    </row>
    <row r="4" spans="1:6" s="6" customFormat="1" ht="48" customHeight="1">
      <c r="A4" s="97" t="s">
        <v>221</v>
      </c>
      <c r="B4" s="97"/>
      <c r="C4" s="97"/>
      <c r="D4" s="97"/>
      <c r="E4" s="97"/>
      <c r="F4" s="97"/>
    </row>
    <row r="5" spans="1:6" s="6" customFormat="1" ht="23.25" customHeight="1">
      <c r="A5" s="57"/>
      <c r="B5" s="54"/>
      <c r="C5" s="54"/>
      <c r="D5" s="54"/>
      <c r="E5" s="54"/>
      <c r="F5" s="54"/>
    </row>
    <row r="6" spans="1:6" ht="34.5" customHeight="1">
      <c r="A6" s="64" t="s">
        <v>95</v>
      </c>
      <c r="B6" s="64" t="s">
        <v>220</v>
      </c>
      <c r="C6" s="65" t="s">
        <v>150</v>
      </c>
      <c r="D6" s="65" t="s">
        <v>151</v>
      </c>
      <c r="E6" s="38" t="s">
        <v>152</v>
      </c>
      <c r="F6" s="38" t="s">
        <v>64</v>
      </c>
    </row>
    <row r="7" spans="1:6" s="60" customFormat="1" ht="48.75" customHeight="1">
      <c r="A7" s="78" t="s">
        <v>222</v>
      </c>
      <c r="B7" s="72">
        <v>71937.8</v>
      </c>
      <c r="C7" s="72">
        <v>69270.1</v>
      </c>
      <c r="D7" s="79">
        <f>B7-C7</f>
        <v>2667.699999999997</v>
      </c>
      <c r="E7" s="79">
        <f>C7/B7*100</f>
        <v>96.29165751524233</v>
      </c>
      <c r="F7" s="79">
        <f aca="true" t="shared" si="0" ref="F7:F13">C7/$C$13*100</f>
        <v>6.017453805011151</v>
      </c>
    </row>
    <row r="8" spans="1:6" ht="48.75" customHeight="1">
      <c r="A8" s="78" t="s">
        <v>223</v>
      </c>
      <c r="B8" s="72">
        <v>7244.6</v>
      </c>
      <c r="C8" s="72">
        <v>5373.7</v>
      </c>
      <c r="D8" s="80">
        <f aca="true" t="shared" si="1" ref="D8:D13">B8-C8</f>
        <v>1870.9000000000005</v>
      </c>
      <c r="E8" s="79">
        <f aca="true" t="shared" si="2" ref="E8:E13">C8/B8*100</f>
        <v>74.17524777075339</v>
      </c>
      <c r="F8" s="79">
        <f t="shared" si="0"/>
        <v>0.4668102328708694</v>
      </c>
    </row>
    <row r="9" spans="1:6" ht="48.75" customHeight="1">
      <c r="A9" s="78" t="s">
        <v>224</v>
      </c>
      <c r="B9" s="72">
        <v>797122.7</v>
      </c>
      <c r="C9" s="72">
        <v>792049.2</v>
      </c>
      <c r="D9" s="80">
        <f t="shared" si="1"/>
        <v>5073.5</v>
      </c>
      <c r="E9" s="79">
        <f t="shared" si="2"/>
        <v>99.36352333210434</v>
      </c>
      <c r="F9" s="79">
        <f t="shared" si="0"/>
        <v>68.80485912819582</v>
      </c>
    </row>
    <row r="10" spans="1:6" ht="48.75" customHeight="1">
      <c r="A10" s="78" t="s">
        <v>225</v>
      </c>
      <c r="B10" s="72">
        <v>65</v>
      </c>
      <c r="C10" s="72">
        <v>65</v>
      </c>
      <c r="D10" s="80">
        <f t="shared" si="1"/>
        <v>0</v>
      </c>
      <c r="E10" s="79">
        <f t="shared" si="2"/>
        <v>100</v>
      </c>
      <c r="F10" s="79">
        <f t="shared" si="0"/>
        <v>0.005646512670340085</v>
      </c>
    </row>
    <row r="11" spans="1:6" ht="48.75" customHeight="1">
      <c r="A11" s="78" t="s">
        <v>226</v>
      </c>
      <c r="B11" s="72">
        <v>166083.7</v>
      </c>
      <c r="C11" s="72">
        <v>165472.3</v>
      </c>
      <c r="D11" s="80">
        <f t="shared" si="1"/>
        <v>611.4000000000233</v>
      </c>
      <c r="E11" s="79">
        <f t="shared" si="2"/>
        <v>99.63187236315181</v>
      </c>
      <c r="F11" s="79">
        <f t="shared" si="0"/>
        <v>14.37448366985101</v>
      </c>
    </row>
    <row r="12" spans="1:6" ht="48.75" customHeight="1">
      <c r="A12" s="78" t="s">
        <v>227</v>
      </c>
      <c r="B12" s="72">
        <v>151735.1</v>
      </c>
      <c r="C12" s="72">
        <v>118922.7</v>
      </c>
      <c r="D12" s="80">
        <f t="shared" si="1"/>
        <v>32812.40000000001</v>
      </c>
      <c r="E12" s="79">
        <f t="shared" si="2"/>
        <v>78.37520784577859</v>
      </c>
      <c r="F12" s="79">
        <f t="shared" si="0"/>
        <v>10.330746651400812</v>
      </c>
    </row>
    <row r="13" spans="1:6" ht="33" customHeight="1">
      <c r="A13" s="75" t="s">
        <v>106</v>
      </c>
      <c r="B13" s="69">
        <v>1194188.8</v>
      </c>
      <c r="C13" s="69">
        <v>1151153</v>
      </c>
      <c r="D13" s="76">
        <f t="shared" si="1"/>
        <v>43035.80000000005</v>
      </c>
      <c r="E13" s="76">
        <f t="shared" si="2"/>
        <v>96.39623148366489</v>
      </c>
      <c r="F13" s="76">
        <f t="shared" si="0"/>
        <v>100</v>
      </c>
    </row>
    <row r="14" ht="17.25" customHeight="1"/>
  </sheetData>
  <sheetProtection/>
  <mergeCells count="1">
    <mergeCell ref="A4:F4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J8" sqref="J8"/>
    </sheetView>
  </sheetViews>
  <sheetFormatPr defaultColWidth="9.140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3.5">
      <c r="A1" s="29"/>
      <c r="B1" s="30"/>
      <c r="C1" s="30"/>
      <c r="D1" s="62"/>
      <c r="E1" s="62"/>
      <c r="F1" s="62"/>
      <c r="G1" s="63" t="s">
        <v>98</v>
      </c>
    </row>
    <row r="2" spans="1:7" ht="26.25" customHeight="1">
      <c r="A2" s="29"/>
      <c r="B2" s="30"/>
      <c r="C2" s="30"/>
      <c r="D2" s="30"/>
      <c r="E2" s="30"/>
      <c r="F2" s="30"/>
      <c r="G2" s="30"/>
    </row>
    <row r="3" spans="1:7" ht="13.5">
      <c r="A3" s="29"/>
      <c r="B3" s="30"/>
      <c r="C3" s="30"/>
      <c r="D3" s="30"/>
      <c r="E3" s="30"/>
      <c r="F3" s="30"/>
      <c r="G3" s="30"/>
    </row>
    <row r="4" spans="1:7" s="5" customFormat="1" ht="18" customHeight="1">
      <c r="A4" s="102" t="s">
        <v>99</v>
      </c>
      <c r="B4" s="102"/>
      <c r="C4" s="102"/>
      <c r="D4" s="102"/>
      <c r="E4" s="102"/>
      <c r="F4" s="102"/>
      <c r="G4" s="59"/>
    </row>
    <row r="5" spans="1:7" ht="30" customHeight="1">
      <c r="A5" s="102" t="s">
        <v>228</v>
      </c>
      <c r="B5" s="102"/>
      <c r="C5" s="102"/>
      <c r="D5" s="102"/>
      <c r="E5" s="102"/>
      <c r="F5" s="102"/>
      <c r="G5" s="59"/>
    </row>
    <row r="6" spans="1:7" ht="9.75" customHeight="1">
      <c r="A6" s="29"/>
      <c r="B6" s="29"/>
      <c r="C6" s="29"/>
      <c r="D6" s="29"/>
      <c r="E6" s="29"/>
      <c r="F6" s="29"/>
      <c r="G6" s="29"/>
    </row>
    <row r="7" spans="1:7" ht="33" customHeight="1">
      <c r="A7" s="99" t="s">
        <v>100</v>
      </c>
      <c r="B7" s="100" t="s">
        <v>146</v>
      </c>
      <c r="C7" s="101"/>
      <c r="D7" s="100" t="s">
        <v>229</v>
      </c>
      <c r="E7" s="101"/>
      <c r="F7" s="103" t="s">
        <v>108</v>
      </c>
      <c r="G7" s="103"/>
    </row>
    <row r="8" spans="1:7" ht="42" customHeight="1">
      <c r="A8" s="99"/>
      <c r="B8" s="31" t="s">
        <v>101</v>
      </c>
      <c r="C8" s="31" t="s">
        <v>102</v>
      </c>
      <c r="D8" s="32" t="s">
        <v>101</v>
      </c>
      <c r="E8" s="32" t="s">
        <v>102</v>
      </c>
      <c r="F8" s="33" t="s">
        <v>110</v>
      </c>
      <c r="G8" s="33" t="s">
        <v>111</v>
      </c>
    </row>
    <row r="9" spans="1:7" s="36" customFormat="1" ht="9" customHeight="1">
      <c r="A9" s="34">
        <v>1</v>
      </c>
      <c r="B9" s="34">
        <v>4</v>
      </c>
      <c r="C9" s="34">
        <v>5</v>
      </c>
      <c r="D9" s="35">
        <v>4</v>
      </c>
      <c r="E9" s="35">
        <v>5</v>
      </c>
      <c r="F9" s="35" t="s">
        <v>109</v>
      </c>
      <c r="G9" s="35">
        <v>7</v>
      </c>
    </row>
    <row r="10" spans="1:7" ht="12.75" customHeight="1">
      <c r="A10" s="41" t="s">
        <v>103</v>
      </c>
      <c r="B10" s="50">
        <v>89.1</v>
      </c>
      <c r="C10" s="49">
        <f>B10/$B$13*100</f>
        <v>8.99364085999798</v>
      </c>
      <c r="D10" s="50">
        <f>D22</f>
        <v>378.09999999999997</v>
      </c>
      <c r="E10" s="50">
        <f>D10/$D$13*100</f>
        <v>40.551265551265544</v>
      </c>
      <c r="F10" s="50">
        <f>D10-B10</f>
        <v>289</v>
      </c>
      <c r="G10" s="51">
        <f>F10/B10*100</f>
        <v>324.35465768799105</v>
      </c>
    </row>
    <row r="11" spans="1:7" ht="14.25">
      <c r="A11" s="41" t="s">
        <v>104</v>
      </c>
      <c r="B11" s="50">
        <v>685.4</v>
      </c>
      <c r="C11" s="49">
        <f>B11/$B$13*100</f>
        <v>69.18340567275662</v>
      </c>
      <c r="D11" s="50">
        <f>D25</f>
        <v>513.2</v>
      </c>
      <c r="E11" s="50">
        <f>D11/$D$13*100</f>
        <v>55.04075504075505</v>
      </c>
      <c r="F11" s="50">
        <f>D11-B11</f>
        <v>-172.19999999999993</v>
      </c>
      <c r="G11" s="51">
        <f>F11/B11*100</f>
        <v>-25.124015173621235</v>
      </c>
    </row>
    <row r="12" spans="1:7" ht="14.25">
      <c r="A12" s="41" t="s">
        <v>105</v>
      </c>
      <c r="B12" s="50">
        <v>216.2</v>
      </c>
      <c r="C12" s="49">
        <f>B12/$B$13*100</f>
        <v>21.82295346724538</v>
      </c>
      <c r="D12" s="50">
        <f>D28</f>
        <v>41.099999999999994</v>
      </c>
      <c r="E12" s="50">
        <f>D12/$D$13*100</f>
        <v>4.407979407979408</v>
      </c>
      <c r="F12" s="50">
        <f>D12-B12</f>
        <v>-175.1</v>
      </c>
      <c r="G12" s="51">
        <f>F12/B12*100</f>
        <v>-80.98982423681777</v>
      </c>
    </row>
    <row r="13" spans="1:7" ht="14.25">
      <c r="A13" s="42" t="s">
        <v>106</v>
      </c>
      <c r="B13" s="39">
        <f>B10+B11+B12</f>
        <v>990.7</v>
      </c>
      <c r="C13" s="40">
        <f>SUM(C10:C12)</f>
        <v>99.99999999999999</v>
      </c>
      <c r="D13" s="39">
        <f>D10+D11+D12</f>
        <v>932.4</v>
      </c>
      <c r="E13" s="40">
        <f>SUM(E10:E12)</f>
        <v>100</v>
      </c>
      <c r="F13" s="39">
        <f>D13-B13</f>
        <v>-58.30000000000007</v>
      </c>
      <c r="G13" s="40">
        <f>F13/B13*100</f>
        <v>-5.884727970122142</v>
      </c>
    </row>
    <row r="14" spans="1:6" ht="13.5">
      <c r="A14" s="4"/>
      <c r="B14" s="98"/>
      <c r="C14" s="98"/>
      <c r="F14" s="28"/>
    </row>
    <row r="15" ht="27" customHeight="1"/>
    <row r="16" spans="1:7" s="5" customFormat="1" ht="18" customHeight="1">
      <c r="A16" s="102" t="s">
        <v>99</v>
      </c>
      <c r="B16" s="102"/>
      <c r="C16" s="102"/>
      <c r="D16" s="102"/>
      <c r="E16" s="102"/>
      <c r="F16" s="102"/>
      <c r="G16" s="59"/>
    </row>
    <row r="17" spans="1:7" ht="30" customHeight="1">
      <c r="A17" s="102" t="s">
        <v>230</v>
      </c>
      <c r="B17" s="102"/>
      <c r="C17" s="102"/>
      <c r="D17" s="102"/>
      <c r="E17" s="102"/>
      <c r="F17" s="102"/>
      <c r="G17" s="59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99" t="s">
        <v>127</v>
      </c>
      <c r="B19" s="100" t="s">
        <v>146</v>
      </c>
      <c r="C19" s="101"/>
      <c r="D19" s="100" t="s">
        <v>229</v>
      </c>
      <c r="E19" s="101"/>
      <c r="F19" s="100" t="s">
        <v>108</v>
      </c>
      <c r="G19" s="101"/>
    </row>
    <row r="20" spans="1:7" s="1" customFormat="1" ht="34.5" customHeight="1">
      <c r="A20" s="99"/>
      <c r="B20" s="31" t="s">
        <v>101</v>
      </c>
      <c r="C20" s="31" t="s">
        <v>102</v>
      </c>
      <c r="D20" s="31" t="s">
        <v>101</v>
      </c>
      <c r="E20" s="31" t="s">
        <v>102</v>
      </c>
      <c r="F20" s="31" t="s">
        <v>110</v>
      </c>
      <c r="G20" s="31" t="s">
        <v>111</v>
      </c>
    </row>
    <row r="21" spans="1:7" s="2" customFormat="1" ht="9.75">
      <c r="A21" s="34">
        <v>1</v>
      </c>
      <c r="B21" s="34">
        <v>4</v>
      </c>
      <c r="C21" s="34">
        <v>5</v>
      </c>
      <c r="D21" s="34">
        <v>4</v>
      </c>
      <c r="E21" s="34">
        <v>5</v>
      </c>
      <c r="F21" s="34" t="s">
        <v>109</v>
      </c>
      <c r="G21" s="34">
        <v>7</v>
      </c>
    </row>
    <row r="22" spans="1:7" s="1" customFormat="1" ht="18" customHeight="1">
      <c r="A22" s="43" t="s">
        <v>103</v>
      </c>
      <c r="B22" s="44">
        <f>SUM(B23:B24)</f>
        <v>89.1</v>
      </c>
      <c r="C22" s="44">
        <f>B22/$D$31*100</f>
        <v>9.555984555984555</v>
      </c>
      <c r="D22" s="44">
        <f>SUM(D23:D24)</f>
        <v>378.09999999999997</v>
      </c>
      <c r="E22" s="44">
        <f aca="true" t="shared" si="0" ref="E22:E31">D22/$D$31*100</f>
        <v>40.551265551265544</v>
      </c>
      <c r="F22" s="44">
        <f>D22-B22</f>
        <v>289</v>
      </c>
      <c r="G22" s="44">
        <f>F22/B22*100</f>
        <v>324.35465768799105</v>
      </c>
    </row>
    <row r="23" spans="1:7" s="1" customFormat="1" ht="18" customHeight="1">
      <c r="A23" s="41" t="s">
        <v>107</v>
      </c>
      <c r="B23" s="46">
        <v>89.1</v>
      </c>
      <c r="C23" s="53">
        <f>B23/$D$31*100</f>
        <v>9.555984555984555</v>
      </c>
      <c r="D23" s="46">
        <v>376.7</v>
      </c>
      <c r="E23" s="47">
        <f t="shared" si="0"/>
        <v>40.4011154011154</v>
      </c>
      <c r="F23" s="47">
        <f aca="true" t="shared" si="1" ref="F23:F33">D23-B23</f>
        <v>287.6</v>
      </c>
      <c r="G23" s="47">
        <f aca="true" t="shared" si="2" ref="G23:G31">F23/B23*100</f>
        <v>322.7833894500562</v>
      </c>
    </row>
    <row r="24" spans="1:7" s="1" customFormat="1" ht="18" customHeight="1">
      <c r="A24" s="41" t="s">
        <v>128</v>
      </c>
      <c r="B24" s="46">
        <v>0</v>
      </c>
      <c r="C24" s="53">
        <f>B24/$D$31*100</f>
        <v>0</v>
      </c>
      <c r="D24" s="46">
        <v>1.4</v>
      </c>
      <c r="E24" s="47">
        <f t="shared" si="0"/>
        <v>0.15015015015015015</v>
      </c>
      <c r="F24" s="47">
        <f t="shared" si="1"/>
        <v>1.4</v>
      </c>
      <c r="G24" s="47" t="e">
        <f t="shared" si="2"/>
        <v>#DIV/0!</v>
      </c>
    </row>
    <row r="25" spans="1:7" s="1" customFormat="1" ht="18" customHeight="1">
      <c r="A25" s="43" t="s">
        <v>104</v>
      </c>
      <c r="B25" s="44">
        <f>SUM(B26:B27)</f>
        <v>685.4</v>
      </c>
      <c r="C25" s="44">
        <v>0</v>
      </c>
      <c r="D25" s="48">
        <f>SUM(D26:D27)</f>
        <v>513.2</v>
      </c>
      <c r="E25" s="48">
        <f t="shared" si="0"/>
        <v>55.04075504075505</v>
      </c>
      <c r="F25" s="48">
        <f t="shared" si="1"/>
        <v>-172.19999999999993</v>
      </c>
      <c r="G25" s="48">
        <f t="shared" si="2"/>
        <v>-25.124015173621235</v>
      </c>
    </row>
    <row r="26" spans="1:7" s="1" customFormat="1" ht="18" customHeight="1">
      <c r="A26" s="41" t="s">
        <v>107</v>
      </c>
      <c r="B26" s="46">
        <v>685.4</v>
      </c>
      <c r="C26" s="53">
        <f aca="true" t="shared" si="3" ref="C26:C31">B26/$D$31*100</f>
        <v>73.5092235092235</v>
      </c>
      <c r="D26" s="46">
        <v>513.2</v>
      </c>
      <c r="E26" s="47">
        <f t="shared" si="0"/>
        <v>55.04075504075505</v>
      </c>
      <c r="F26" s="47">
        <f>D26-B26</f>
        <v>-172.19999999999993</v>
      </c>
      <c r="G26" s="47">
        <f t="shared" si="2"/>
        <v>-25.124015173621235</v>
      </c>
    </row>
    <row r="27" spans="1:7" s="45" customFormat="1" ht="18" customHeight="1">
      <c r="A27" s="41" t="s">
        <v>128</v>
      </c>
      <c r="B27" s="46">
        <v>0</v>
      </c>
      <c r="C27" s="53">
        <f t="shared" si="3"/>
        <v>0</v>
      </c>
      <c r="D27" s="46">
        <v>0</v>
      </c>
      <c r="E27" s="47">
        <f t="shared" si="0"/>
        <v>0</v>
      </c>
      <c r="F27" s="47">
        <f t="shared" si="1"/>
        <v>0</v>
      </c>
      <c r="G27" s="47" t="e">
        <f t="shared" si="2"/>
        <v>#DIV/0!</v>
      </c>
    </row>
    <row r="28" spans="1:7" s="1" customFormat="1" ht="18" customHeight="1">
      <c r="A28" s="43" t="s">
        <v>105</v>
      </c>
      <c r="B28" s="44">
        <f>SUM(B29:B30)</f>
        <v>216.2</v>
      </c>
      <c r="C28" s="44">
        <f t="shared" si="3"/>
        <v>23.187473187473188</v>
      </c>
      <c r="D28" s="48">
        <f>SUM(D29:D30)</f>
        <v>41.099999999999994</v>
      </c>
      <c r="E28" s="48">
        <f t="shared" si="0"/>
        <v>4.407979407979408</v>
      </c>
      <c r="F28" s="48">
        <f t="shared" si="1"/>
        <v>-175.1</v>
      </c>
      <c r="G28" s="48">
        <f t="shared" si="2"/>
        <v>-80.98982423681777</v>
      </c>
    </row>
    <row r="29" spans="1:7" s="1" customFormat="1" ht="18" customHeight="1">
      <c r="A29" s="41" t="s">
        <v>107</v>
      </c>
      <c r="B29" s="46">
        <v>8.1</v>
      </c>
      <c r="C29" s="53">
        <f t="shared" si="3"/>
        <v>0.8687258687258688</v>
      </c>
      <c r="D29" s="46">
        <v>23.2</v>
      </c>
      <c r="E29" s="47">
        <f t="shared" si="0"/>
        <v>2.4882024882024885</v>
      </c>
      <c r="F29" s="47">
        <f t="shared" si="1"/>
        <v>15.1</v>
      </c>
      <c r="G29" s="47">
        <f t="shared" si="2"/>
        <v>186.41975308641975</v>
      </c>
    </row>
    <row r="30" spans="1:7" s="1" customFormat="1" ht="18" customHeight="1">
      <c r="A30" s="41" t="s">
        <v>128</v>
      </c>
      <c r="B30" s="46">
        <v>208.1</v>
      </c>
      <c r="C30" s="53">
        <f t="shared" si="3"/>
        <v>22.318747318747317</v>
      </c>
      <c r="D30" s="46">
        <v>17.9</v>
      </c>
      <c r="E30" s="47">
        <f t="shared" si="0"/>
        <v>1.9197769197769197</v>
      </c>
      <c r="F30" s="47">
        <f t="shared" si="1"/>
        <v>-190.2</v>
      </c>
      <c r="G30" s="47">
        <f t="shared" si="2"/>
        <v>-91.39836617011052</v>
      </c>
    </row>
    <row r="31" spans="1:7" s="1" customFormat="1" ht="18" customHeight="1">
      <c r="A31" s="43" t="s">
        <v>106</v>
      </c>
      <c r="B31" s="44">
        <f>SUM(B22,B25,B28)</f>
        <v>990.7</v>
      </c>
      <c r="C31" s="44">
        <f t="shared" si="3"/>
        <v>106.25268125268126</v>
      </c>
      <c r="D31" s="48">
        <f>SUM(D22,D25,D28)</f>
        <v>932.4</v>
      </c>
      <c r="E31" s="48">
        <f t="shared" si="0"/>
        <v>100</v>
      </c>
      <c r="F31" s="48">
        <f t="shared" si="1"/>
        <v>-58.30000000000007</v>
      </c>
      <c r="G31" s="48">
        <f t="shared" si="2"/>
        <v>-5.884727970122142</v>
      </c>
    </row>
    <row r="32" spans="1:7" s="1" customFormat="1" ht="18" customHeight="1">
      <c r="A32" s="41" t="s">
        <v>107</v>
      </c>
      <c r="B32" s="52">
        <f>SUM(B23,B26,B29)</f>
        <v>782.6</v>
      </c>
      <c r="C32" s="53">
        <f>SUM(C23,C26,C29)</f>
        <v>83.93393393393393</v>
      </c>
      <c r="D32" s="46">
        <f>SUM(D23,D26,D29)</f>
        <v>913.1000000000001</v>
      </c>
      <c r="E32" s="47">
        <f>SUM(E23,E26,E29)</f>
        <v>97.93007293007294</v>
      </c>
      <c r="F32" s="47">
        <f t="shared" si="1"/>
        <v>130.5000000000001</v>
      </c>
      <c r="G32" s="47">
        <f>F32/B32*100</f>
        <v>16.67518527983646</v>
      </c>
    </row>
    <row r="33" spans="1:7" s="1" customFormat="1" ht="18" customHeight="1">
      <c r="A33" s="41" t="s">
        <v>128</v>
      </c>
      <c r="B33" s="52">
        <f>SUM(B24,B27,B30)</f>
        <v>208.1</v>
      </c>
      <c r="C33" s="53">
        <f>SUM(C24,C27,C30)</f>
        <v>22.318747318747317</v>
      </c>
      <c r="D33" s="46">
        <f>SUM(D24,D27,D30)</f>
        <v>19.299999999999997</v>
      </c>
      <c r="E33" s="47">
        <f>SUM(E24,E27,E30)</f>
        <v>2.0699270699270698</v>
      </c>
      <c r="F33" s="47">
        <f t="shared" si="1"/>
        <v>-188.8</v>
      </c>
      <c r="G33" s="47">
        <f>F33/B33*100</f>
        <v>-90.72561268620856</v>
      </c>
    </row>
  </sheetData>
  <sheetProtection/>
  <mergeCells count="13">
    <mergeCell ref="B7:C7"/>
    <mergeCell ref="D7:E7"/>
    <mergeCell ref="A7:A8"/>
    <mergeCell ref="F7:G7"/>
    <mergeCell ref="A4:F4"/>
    <mergeCell ref="A5:F5"/>
    <mergeCell ref="B14:C14"/>
    <mergeCell ref="A19:A20"/>
    <mergeCell ref="B19:C19"/>
    <mergeCell ref="D19:E19"/>
    <mergeCell ref="F19:G19"/>
    <mergeCell ref="A16:F16"/>
    <mergeCell ref="A17:F1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Игнатьева Елена О.</cp:lastModifiedBy>
  <cp:lastPrinted>2020-03-18T08:04:12Z</cp:lastPrinted>
  <dcterms:created xsi:type="dcterms:W3CDTF">2002-03-11T10:22:12Z</dcterms:created>
  <dcterms:modified xsi:type="dcterms:W3CDTF">2020-03-18T08:04:16Z</dcterms:modified>
  <cp:category/>
  <cp:version/>
  <cp:contentType/>
  <cp:contentStatus/>
</cp:coreProperties>
</file>