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505" windowHeight="1203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<sst xmlns="http://schemas.openxmlformats.org/spreadsheetml/2006/main" count="49" uniqueCount="49">
  <si>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КВД</t>
  </si>
  <si>
    <t>Налог на имущество физических лиц</t>
  </si>
  <si>
    <t>Земельный налог</t>
  </si>
  <si>
    <t>Невыясненные поступления</t>
  </si>
  <si>
    <t>Арендная плата за земли</t>
  </si>
  <si>
    <t>Доходы от перечисления части прибыли</t>
  </si>
  <si>
    <t>Налог на доходы физических лиц</t>
  </si>
  <si>
    <t>Всего доходов:</t>
  </si>
  <si>
    <t xml:space="preserve">Прочие неналоговые доходы </t>
  </si>
  <si>
    <t xml:space="preserve">Дотации </t>
  </si>
  <si>
    <t>Прочие поступления от использования имущества</t>
  </si>
  <si>
    <t xml:space="preserve">Земельный налог (по обязательствам до 01.01.2006) </t>
  </si>
  <si>
    <t xml:space="preserve">Субсидии </t>
  </si>
  <si>
    <t xml:space="preserve">Прочие доходы от оказания платных услуг </t>
  </si>
  <si>
    <t xml:space="preserve">  % исполнения</t>
  </si>
  <si>
    <t>Доходы от реализации  имущества</t>
  </si>
  <si>
    <t>Доходы от продажи земельных участков</t>
  </si>
  <si>
    <t xml:space="preserve">Единица измерения: </t>
  </si>
  <si>
    <t>Иные межбюджетные трансферты</t>
  </si>
  <si>
    <t>Возврат остатков субсидий, субвенций и иных м.б. тр.</t>
  </si>
  <si>
    <t>Аренда имущества</t>
  </si>
  <si>
    <t>Итого налоговых и неналоговых доходов:</t>
  </si>
  <si>
    <t>Приложение 1</t>
  </si>
  <si>
    <t xml:space="preserve">тыс.руб. </t>
  </si>
  <si>
    <t>к пояснительной записке</t>
  </si>
  <si>
    <t>Итого безвозмездные поступления от других бюджетов бюджетной системы:</t>
  </si>
  <si>
    <t>Доходы от возврата остатков межбюджетных трансфертов</t>
  </si>
  <si>
    <t>Итого безвозмездных поступлений:</t>
  </si>
  <si>
    <t>Доходы от уплаты акцизов на нефтепродукты</t>
  </si>
  <si>
    <t>налоговые и неналоговые</t>
  </si>
  <si>
    <t>общая</t>
  </si>
  <si>
    <t>рост "+", снижение "-"</t>
  </si>
  <si>
    <t>Субвенции</t>
  </si>
  <si>
    <t>Плата за увеличение площади земельных участков</t>
  </si>
  <si>
    <t>Факт  2019 г.</t>
  </si>
  <si>
    <t>План 2020 г.</t>
  </si>
  <si>
    <t>к плану 2020 г.</t>
  </si>
  <si>
    <t>структура факт 2020</t>
  </si>
  <si>
    <t>Штрафы, санкции, возмещение ущерба</t>
  </si>
  <si>
    <t>Исполнение доходной части бюджета  муниципального образования Сланцевское городское поселение Сланцевского муниципального района Ленинградской области на 01.10.2020 года.</t>
  </si>
  <si>
    <t>Факт 9 мес. 2019 г.</t>
  </si>
  <si>
    <t>План 9 мес.    2020 г.</t>
  </si>
  <si>
    <t>Факт 9 мес.    2020 г.</t>
  </si>
  <si>
    <t>факт 9 мес. 2020г. к плану 9 мес. 2020 г.</t>
  </si>
  <si>
    <t>факт 9 мес. 2020г. к факту 9 мес. 2019 г.</t>
  </si>
  <si>
    <t>к плану       9 мес. 2020 г.</t>
  </si>
  <si>
    <t>к факту      9 мес. 2019 г.</t>
  </si>
  <si>
    <t>Единый сельскохозяйственный налог</t>
  </si>
  <si>
    <t>Безвозмездные поступления от нерезидентов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</si>
</sst>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"/>
    <numFmt numFmtId="177" formatCode="0.0000"/>
    <numFmt numFmtId="178" formatCode="0.000000"/>
    <numFmt numFmtId="179" formatCode="0.00000"/>
    <numFmt numFmtId="180" formatCode="0.00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left" vertical="center"/>
    </xf>
    <xf numFmtId="4" fontId="58" fillId="0" borderId="0" xfId="0" applyNumberFormat="1" applyFont="1" applyFill="1" applyBorder="1" applyAlignment="1">
      <alignment horizontal="right" vertical="center" wrapText="1"/>
    </xf>
    <xf numFmtId="175" fontId="58" fillId="0" borderId="0" xfId="0" applyNumberFormat="1" applyFont="1" applyFill="1" applyBorder="1" applyAlignment="1">
      <alignment horizontal="right" vertical="center" wrapText="1"/>
    </xf>
    <xf numFmtId="172" fontId="58" fillId="0" borderId="1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49" fontId="60" fillId="0" borderId="0" xfId="0" applyNumberFormat="1" applyFont="1" applyBorder="1" applyAlignment="1">
      <alignment horizontal="left" vertical="center"/>
    </xf>
    <xf numFmtId="4" fontId="60" fillId="0" borderId="0" xfId="0" applyNumberFormat="1" applyFont="1" applyBorder="1" applyAlignment="1">
      <alignment horizontal="right" vertical="center" wrapText="1"/>
    </xf>
    <xf numFmtId="172" fontId="60" fillId="0" borderId="0" xfId="0" applyNumberFormat="1" applyFont="1" applyBorder="1" applyAlignment="1">
      <alignment/>
    </xf>
    <xf numFmtId="175" fontId="6" fillId="0" borderId="11" xfId="0" applyNumberFormat="1" applyFont="1" applyFill="1" applyBorder="1" applyAlignment="1">
      <alignment horizontal="right" vertical="center" wrapText="1"/>
    </xf>
    <xf numFmtId="175" fontId="6" fillId="0" borderId="12" xfId="0" applyNumberFormat="1" applyFont="1" applyFill="1" applyBorder="1" applyAlignment="1">
      <alignment horizontal="right" vertical="center" wrapText="1"/>
    </xf>
    <xf numFmtId="175" fontId="7" fillId="0" borderId="13" xfId="0" applyNumberFormat="1" applyFont="1" applyFill="1" applyBorder="1" applyAlignment="1">
      <alignment horizontal="right" vertical="center" wrapText="1"/>
    </xf>
    <xf numFmtId="175" fontId="6" fillId="0" borderId="14" xfId="0" applyNumberFormat="1" applyFont="1" applyFill="1" applyBorder="1" applyAlignment="1">
      <alignment horizontal="right" vertical="center" wrapText="1"/>
    </xf>
    <xf numFmtId="175" fontId="6" fillId="0" borderId="15" xfId="0" applyNumberFormat="1" applyFont="1" applyFill="1" applyBorder="1" applyAlignment="1">
      <alignment horizontal="right" vertical="center" wrapText="1"/>
    </xf>
    <xf numFmtId="175" fontId="6" fillId="0" borderId="16" xfId="0" applyNumberFormat="1" applyFont="1" applyFill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left" vertical="center"/>
    </xf>
    <xf numFmtId="175" fontId="6" fillId="0" borderId="18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/>
    </xf>
    <xf numFmtId="175" fontId="6" fillId="0" borderId="20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49" fontId="6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175" fontId="7" fillId="0" borderId="23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Border="1" applyAlignment="1">
      <alignment horizontal="left" vertical="center"/>
    </xf>
    <xf numFmtId="175" fontId="6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175" fontId="6" fillId="0" borderId="34" xfId="0" applyNumberFormat="1" applyFont="1" applyFill="1" applyBorder="1" applyAlignment="1">
      <alignment horizontal="right" vertical="center" wrapText="1"/>
    </xf>
    <xf numFmtId="175" fontId="6" fillId="0" borderId="35" xfId="0" applyNumberFormat="1" applyFont="1" applyFill="1" applyBorder="1" applyAlignment="1">
      <alignment horizontal="right" vertical="center" wrapText="1"/>
    </xf>
    <xf numFmtId="175" fontId="5" fillId="0" borderId="36" xfId="0" applyNumberFormat="1" applyFont="1" applyFill="1" applyBorder="1" applyAlignment="1">
      <alignment horizontal="right" vertical="center" wrapText="1"/>
    </xf>
    <xf numFmtId="172" fontId="5" fillId="0" borderId="18" xfId="0" applyNumberFormat="1" applyFont="1" applyBorder="1" applyAlignment="1">
      <alignment/>
    </xf>
    <xf numFmtId="172" fontId="5" fillId="0" borderId="33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5" fontId="6" fillId="0" borderId="37" xfId="0" applyNumberFormat="1" applyFont="1" applyFill="1" applyBorder="1" applyAlignment="1">
      <alignment horizontal="right" vertical="center" wrapText="1"/>
    </xf>
    <xf numFmtId="175" fontId="6" fillId="0" borderId="38" xfId="0" applyNumberFormat="1" applyFont="1" applyFill="1" applyBorder="1" applyAlignment="1">
      <alignment horizontal="right" vertical="center" wrapText="1"/>
    </xf>
    <xf numFmtId="175" fontId="5" fillId="0" borderId="39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Border="1" applyAlignment="1">
      <alignment/>
    </xf>
    <xf numFmtId="172" fontId="5" fillId="0" borderId="40" xfId="0" applyNumberFormat="1" applyFont="1" applyBorder="1" applyAlignment="1">
      <alignment/>
    </xf>
    <xf numFmtId="175" fontId="7" fillId="0" borderId="41" xfId="0" applyNumberFormat="1" applyFont="1" applyFill="1" applyBorder="1" applyAlignment="1">
      <alignment horizontal="right" vertical="center" wrapText="1"/>
    </xf>
    <xf numFmtId="175" fontId="7" fillId="0" borderId="42" xfId="0" applyNumberFormat="1" applyFont="1" applyFill="1" applyBorder="1" applyAlignment="1">
      <alignment horizontal="right" vertical="center" wrapText="1"/>
    </xf>
    <xf numFmtId="175" fontId="4" fillId="0" borderId="43" xfId="0" applyNumberFormat="1" applyFont="1" applyFill="1" applyBorder="1" applyAlignment="1">
      <alignment horizontal="right" vertical="center" wrapText="1"/>
    </xf>
    <xf numFmtId="172" fontId="4" fillId="0" borderId="23" xfId="0" applyNumberFormat="1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5" fontId="6" fillId="0" borderId="30" xfId="0" applyNumberFormat="1" applyFont="1" applyFill="1" applyBorder="1" applyAlignment="1">
      <alignment horizontal="right" vertical="center" wrapText="1"/>
    </xf>
    <xf numFmtId="175" fontId="6" fillId="0" borderId="31" xfId="0" applyNumberFormat="1" applyFont="1" applyFill="1" applyBorder="1" applyAlignment="1">
      <alignment horizontal="right" vertical="center" wrapText="1"/>
    </xf>
    <xf numFmtId="175" fontId="5" fillId="0" borderId="32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0" fontId="5" fillId="0" borderId="0" xfId="0" applyFont="1" applyBorder="1" applyAlignment="1">
      <alignment/>
    </xf>
    <xf numFmtId="175" fontId="4" fillId="0" borderId="45" xfId="0" applyNumberFormat="1" applyFont="1" applyFill="1" applyBorder="1" applyAlignment="1">
      <alignment horizontal="right" vertical="center" wrapText="1"/>
    </xf>
    <xf numFmtId="172" fontId="4" fillId="0" borderId="46" xfId="0" applyNumberFormat="1" applyFont="1" applyBorder="1" applyAlignment="1">
      <alignment/>
    </xf>
    <xf numFmtId="0" fontId="4" fillId="0" borderId="26" xfId="0" applyFont="1" applyBorder="1" applyAlignment="1">
      <alignment/>
    </xf>
    <xf numFmtId="175" fontId="6" fillId="0" borderId="47" xfId="0" applyNumberFormat="1" applyFont="1" applyFill="1" applyBorder="1" applyAlignment="1">
      <alignment horizontal="right" vertical="center" wrapText="1"/>
    </xf>
    <xf numFmtId="175" fontId="6" fillId="0" borderId="48" xfId="0" applyNumberFormat="1" applyFont="1" applyFill="1" applyBorder="1" applyAlignment="1">
      <alignment horizontal="right" vertical="center" wrapText="1"/>
    </xf>
    <xf numFmtId="175" fontId="5" fillId="0" borderId="49" xfId="0" applyNumberFormat="1" applyFont="1" applyFill="1" applyBorder="1" applyAlignment="1">
      <alignment horizontal="right" vertical="center" wrapText="1"/>
    </xf>
    <xf numFmtId="172" fontId="5" fillId="0" borderId="27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5" fontId="6" fillId="0" borderId="21" xfId="0" applyNumberFormat="1" applyFont="1" applyFill="1" applyBorder="1" applyAlignment="1">
      <alignment horizontal="right" vertical="center" wrapText="1"/>
    </xf>
    <xf numFmtId="175" fontId="6" fillId="0" borderId="51" xfId="0" applyNumberFormat="1" applyFont="1" applyFill="1" applyBorder="1" applyAlignment="1">
      <alignment horizontal="right" vertical="center" wrapText="1"/>
    </xf>
    <xf numFmtId="175" fontId="5" fillId="0" borderId="52" xfId="0" applyNumberFormat="1" applyFont="1" applyFill="1" applyBorder="1" applyAlignment="1">
      <alignment horizontal="right" vertical="center" wrapText="1"/>
    </xf>
    <xf numFmtId="172" fontId="5" fillId="0" borderId="29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/>
    </xf>
    <xf numFmtId="0" fontId="7" fillId="0" borderId="26" xfId="0" applyFont="1" applyBorder="1" applyAlignment="1">
      <alignment/>
    </xf>
    <xf numFmtId="172" fontId="7" fillId="0" borderId="0" xfId="0" applyNumberFormat="1" applyFont="1" applyBorder="1" applyAlignment="1">
      <alignment/>
    </xf>
    <xf numFmtId="49" fontId="6" fillId="0" borderId="54" xfId="0" applyNumberFormat="1" applyFont="1" applyBorder="1" applyAlignment="1">
      <alignment horizontal="left" vertical="center"/>
    </xf>
    <xf numFmtId="175" fontId="6" fillId="0" borderId="55" xfId="0" applyNumberFormat="1" applyFont="1" applyFill="1" applyBorder="1" applyAlignment="1">
      <alignment horizontal="right" vertical="center" wrapText="1"/>
    </xf>
    <xf numFmtId="175" fontId="6" fillId="0" borderId="56" xfId="0" applyNumberFormat="1" applyFont="1" applyFill="1" applyBorder="1" applyAlignment="1">
      <alignment horizontal="right" vertical="center" wrapText="1"/>
    </xf>
    <xf numFmtId="175" fontId="7" fillId="33" borderId="13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 vertical="center"/>
    </xf>
    <xf numFmtId="172" fontId="5" fillId="0" borderId="44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43.00390625" style="2" customWidth="1"/>
    <col min="2" max="2" width="12.75390625" style="2" customWidth="1"/>
    <col min="3" max="5" width="11.75390625" style="2" customWidth="1"/>
    <col min="6" max="8" width="10.875" style="2" customWidth="1"/>
    <col min="9" max="9" width="9.125" style="2" customWidth="1"/>
    <col min="10" max="10" width="8.875" style="2" customWidth="1"/>
    <col min="11" max="11" width="9.125" style="2" customWidth="1"/>
    <col min="12" max="12" width="10.25390625" style="2" customWidth="1"/>
    <col min="13" max="13" width="8.25390625" style="2" customWidth="1"/>
    <col min="14" max="16384" width="9.125" style="2" customWidth="1"/>
  </cols>
  <sheetData>
    <row r="1" ht="12.75">
      <c r="K1" s="43" t="s">
        <v>22</v>
      </c>
    </row>
    <row r="2" ht="12.75">
      <c r="K2" s="43" t="s">
        <v>24</v>
      </c>
    </row>
    <row r="3" spans="1:13" s="1" customFormat="1" ht="32.25" customHeight="1">
      <c r="A3" s="100" t="s">
        <v>39</v>
      </c>
      <c r="B3" s="100"/>
      <c r="C3" s="100"/>
      <c r="D3" s="100"/>
      <c r="E3" s="100"/>
      <c r="F3" s="100"/>
      <c r="G3" s="100"/>
      <c r="H3" s="100"/>
      <c r="I3" s="100"/>
      <c r="J3" s="100"/>
      <c r="L3" s="44"/>
      <c r="M3" s="42"/>
    </row>
    <row r="4" spans="1:13" ht="19.5" customHeight="1" thickBot="1">
      <c r="A4" s="46"/>
      <c r="B4" s="47"/>
      <c r="C4" s="47"/>
      <c r="D4" s="47"/>
      <c r="E4" s="47"/>
      <c r="F4" s="48"/>
      <c r="G4" s="48"/>
      <c r="J4" s="48" t="s">
        <v>17</v>
      </c>
      <c r="K4" s="49" t="s">
        <v>23</v>
      </c>
      <c r="L4" s="50"/>
      <c r="M4" s="45"/>
    </row>
    <row r="5" spans="1:13" ht="26.25" customHeight="1">
      <c r="A5" s="106" t="s">
        <v>0</v>
      </c>
      <c r="B5" s="108" t="s">
        <v>34</v>
      </c>
      <c r="C5" s="110" t="s">
        <v>40</v>
      </c>
      <c r="D5" s="108" t="s">
        <v>35</v>
      </c>
      <c r="E5" s="108" t="s">
        <v>41</v>
      </c>
      <c r="F5" s="110" t="s">
        <v>42</v>
      </c>
      <c r="G5" s="113" t="s">
        <v>31</v>
      </c>
      <c r="H5" s="114"/>
      <c r="I5" s="103" t="s">
        <v>14</v>
      </c>
      <c r="J5" s="104"/>
      <c r="K5" s="105"/>
      <c r="L5" s="101" t="s">
        <v>37</v>
      </c>
      <c r="M5" s="102"/>
    </row>
    <row r="6" spans="1:13" ht="38.25">
      <c r="A6" s="107"/>
      <c r="B6" s="109"/>
      <c r="C6" s="111"/>
      <c r="D6" s="112"/>
      <c r="E6" s="112"/>
      <c r="F6" s="111"/>
      <c r="G6" s="35" t="s">
        <v>43</v>
      </c>
      <c r="H6" s="36" t="s">
        <v>44</v>
      </c>
      <c r="I6" s="37" t="s">
        <v>36</v>
      </c>
      <c r="J6" s="38" t="s">
        <v>45</v>
      </c>
      <c r="K6" s="39" t="s">
        <v>46</v>
      </c>
      <c r="L6" s="40" t="s">
        <v>29</v>
      </c>
      <c r="M6" s="41" t="s">
        <v>30</v>
      </c>
    </row>
    <row r="7" spans="1:13" ht="14.25" customHeight="1">
      <c r="A7" s="19" t="s">
        <v>6</v>
      </c>
      <c r="B7" s="20">
        <v>55058</v>
      </c>
      <c r="C7" s="13">
        <v>37796.8</v>
      </c>
      <c r="D7" s="20">
        <v>54604.6</v>
      </c>
      <c r="E7" s="20">
        <v>39011.4</v>
      </c>
      <c r="F7" s="13">
        <v>39771.6</v>
      </c>
      <c r="G7" s="52">
        <f>F7-E7</f>
        <v>760.1999999999971</v>
      </c>
      <c r="H7" s="53">
        <f>F7-C7</f>
        <v>1974.7999999999956</v>
      </c>
      <c r="I7" s="54">
        <f>F7/D7*100</f>
        <v>72.83562190731185</v>
      </c>
      <c r="J7" s="55">
        <f>F7/E7*100</f>
        <v>101.94866116058382</v>
      </c>
      <c r="K7" s="56">
        <f>F7/C7*100</f>
        <v>105.22478093383565</v>
      </c>
      <c r="L7" s="57">
        <f aca="true" t="shared" si="0" ref="L7:L24">F7/$F$24*100</f>
        <v>36.090774128211926</v>
      </c>
      <c r="M7" s="58">
        <f aca="true" t="shared" si="1" ref="M7:M29">F7/$F$34*100</f>
        <v>15.270304618227032</v>
      </c>
    </row>
    <row r="8" spans="1:13" ht="13.5" customHeight="1">
      <c r="A8" s="19" t="s">
        <v>28</v>
      </c>
      <c r="B8" s="20">
        <v>4387.3</v>
      </c>
      <c r="C8" s="13">
        <v>3254.2</v>
      </c>
      <c r="D8" s="20">
        <v>4510.2</v>
      </c>
      <c r="E8" s="20">
        <v>3382.7</v>
      </c>
      <c r="F8" s="13">
        <v>2983.7</v>
      </c>
      <c r="G8" s="52">
        <f aca="true" t="shared" si="2" ref="G8:G34">F8-E8</f>
        <v>-399</v>
      </c>
      <c r="H8" s="53">
        <f aca="true" t="shared" si="3" ref="H8:H34">F8-C8</f>
        <v>-270.5</v>
      </c>
      <c r="I8" s="54">
        <f>F8/D8*100</f>
        <v>66.15449425746085</v>
      </c>
      <c r="J8" s="55">
        <f>F8/E8*100</f>
        <v>88.20468856239098</v>
      </c>
      <c r="K8" s="56">
        <f>F8/C8*100</f>
        <v>91.68766517116342</v>
      </c>
      <c r="L8" s="57">
        <f t="shared" si="0"/>
        <v>2.707561243861095</v>
      </c>
      <c r="M8" s="58">
        <f t="shared" si="1"/>
        <v>1.1455915248419473</v>
      </c>
    </row>
    <row r="9" spans="1:13" ht="13.5" customHeight="1">
      <c r="A9" s="19" t="s">
        <v>47</v>
      </c>
      <c r="B9" s="20">
        <v>0</v>
      </c>
      <c r="C9" s="13">
        <v>0</v>
      </c>
      <c r="D9" s="20">
        <v>0</v>
      </c>
      <c r="E9" s="20">
        <v>0</v>
      </c>
      <c r="F9" s="13">
        <v>0.5</v>
      </c>
      <c r="G9" s="52">
        <f t="shared" si="2"/>
        <v>0.5</v>
      </c>
      <c r="H9" s="53">
        <f t="shared" si="3"/>
        <v>0.5</v>
      </c>
      <c r="I9" s="54" t="e">
        <f>F9/D9*100</f>
        <v>#DIV/0!</v>
      </c>
      <c r="J9" s="55" t="e">
        <f>F9/E9*100</f>
        <v>#DIV/0!</v>
      </c>
      <c r="K9" s="56" t="e">
        <f>F9/C9*100</f>
        <v>#DIV/0!</v>
      </c>
      <c r="L9" s="57">
        <f t="shared" si="0"/>
        <v>0.0004537254489159593</v>
      </c>
      <c r="M9" s="58"/>
    </row>
    <row r="10" spans="1:13" ht="14.25" customHeight="1">
      <c r="A10" s="21" t="s">
        <v>1</v>
      </c>
      <c r="B10" s="20">
        <v>3340.8</v>
      </c>
      <c r="C10" s="13">
        <v>1262.7</v>
      </c>
      <c r="D10" s="20">
        <v>3800</v>
      </c>
      <c r="E10" s="20">
        <v>1000</v>
      </c>
      <c r="F10" s="13">
        <v>487.4</v>
      </c>
      <c r="G10" s="52">
        <f t="shared" si="2"/>
        <v>-512.6</v>
      </c>
      <c r="H10" s="53">
        <f t="shared" si="3"/>
        <v>-775.3000000000001</v>
      </c>
      <c r="I10" s="54">
        <f aca="true" t="shared" si="4" ref="I10:I34">F10/D10*100</f>
        <v>12.826315789473682</v>
      </c>
      <c r="J10" s="55">
        <f aca="true" t="shared" si="5" ref="J10:J33">F10/E10*100</f>
        <v>48.74</v>
      </c>
      <c r="K10" s="56">
        <f aca="true" t="shared" si="6" ref="K10:K34">F10/C10*100</f>
        <v>38.599825770175016</v>
      </c>
      <c r="L10" s="57">
        <f t="shared" si="0"/>
        <v>0.4422915676032771</v>
      </c>
      <c r="M10" s="58">
        <f t="shared" si="1"/>
        <v>0.1871372152723012</v>
      </c>
    </row>
    <row r="11" spans="1:13" ht="15" customHeight="1">
      <c r="A11" s="21" t="s">
        <v>2</v>
      </c>
      <c r="B11" s="20">
        <v>31289</v>
      </c>
      <c r="C11" s="13">
        <v>22023.4</v>
      </c>
      <c r="D11" s="20">
        <v>32915.7</v>
      </c>
      <c r="E11" s="20">
        <v>21961.8</v>
      </c>
      <c r="F11" s="13">
        <v>16821.7</v>
      </c>
      <c r="G11" s="52">
        <f t="shared" si="2"/>
        <v>-5140.0999999999985</v>
      </c>
      <c r="H11" s="53">
        <f t="shared" si="3"/>
        <v>-5201.700000000001</v>
      </c>
      <c r="I11" s="54">
        <f t="shared" si="4"/>
        <v>51.10539955097416</v>
      </c>
      <c r="J11" s="55">
        <f t="shared" si="5"/>
        <v>76.59526996876394</v>
      </c>
      <c r="K11" s="56">
        <f t="shared" si="6"/>
        <v>76.38103108511855</v>
      </c>
      <c r="L11" s="57">
        <f t="shared" si="0"/>
        <v>15.264866768059186</v>
      </c>
      <c r="M11" s="58">
        <f t="shared" si="1"/>
        <v>6.458691206701005</v>
      </c>
    </row>
    <row r="12" spans="1:13" ht="12.75" customHeight="1" hidden="1">
      <c r="A12" s="21" t="s">
        <v>11</v>
      </c>
      <c r="B12" s="20">
        <v>0</v>
      </c>
      <c r="C12" s="13">
        <v>0</v>
      </c>
      <c r="D12" s="20">
        <v>0</v>
      </c>
      <c r="E12" s="20">
        <v>0</v>
      </c>
      <c r="F12" s="13">
        <v>0</v>
      </c>
      <c r="G12" s="52">
        <f t="shared" si="2"/>
        <v>0</v>
      </c>
      <c r="H12" s="53">
        <f t="shared" si="3"/>
        <v>0</v>
      </c>
      <c r="I12" s="54" t="e">
        <f t="shared" si="4"/>
        <v>#DIV/0!</v>
      </c>
      <c r="J12" s="55" t="e">
        <f t="shared" si="5"/>
        <v>#DIV/0!</v>
      </c>
      <c r="K12" s="56" t="e">
        <f t="shared" si="6"/>
        <v>#DIV/0!</v>
      </c>
      <c r="L12" s="57">
        <f t="shared" si="0"/>
        <v>0</v>
      </c>
      <c r="M12" s="58">
        <f t="shared" si="1"/>
        <v>0</v>
      </c>
    </row>
    <row r="13" spans="1:13" ht="14.25" customHeight="1">
      <c r="A13" s="21" t="s">
        <v>4</v>
      </c>
      <c r="B13" s="20">
        <v>38210.6</v>
      </c>
      <c r="C13" s="13">
        <v>28294.5</v>
      </c>
      <c r="D13" s="20">
        <v>34366.3</v>
      </c>
      <c r="E13" s="20">
        <v>25085.5</v>
      </c>
      <c r="F13" s="13">
        <v>30401.7</v>
      </c>
      <c r="G13" s="52">
        <f t="shared" si="2"/>
        <v>5316.200000000001</v>
      </c>
      <c r="H13" s="53">
        <f t="shared" si="3"/>
        <v>2107.2000000000007</v>
      </c>
      <c r="I13" s="54">
        <f t="shared" si="4"/>
        <v>88.46369844877103</v>
      </c>
      <c r="J13" s="55">
        <f t="shared" si="5"/>
        <v>121.19232225787806</v>
      </c>
      <c r="K13" s="56">
        <f t="shared" si="6"/>
        <v>107.44738376716323</v>
      </c>
      <c r="L13" s="57">
        <f t="shared" si="0"/>
        <v>27.58804996061664</v>
      </c>
      <c r="M13" s="58">
        <f t="shared" si="1"/>
        <v>11.672731796356011</v>
      </c>
    </row>
    <row r="14" spans="1:13" ht="15" customHeight="1">
      <c r="A14" s="21" t="s">
        <v>20</v>
      </c>
      <c r="B14" s="20">
        <v>17096</v>
      </c>
      <c r="C14" s="13">
        <v>11543.6</v>
      </c>
      <c r="D14" s="20">
        <v>17405</v>
      </c>
      <c r="E14" s="20">
        <v>13053.7</v>
      </c>
      <c r="F14" s="13">
        <v>10755.8</v>
      </c>
      <c r="G14" s="52">
        <f t="shared" si="2"/>
        <v>-2297.9000000000015</v>
      </c>
      <c r="H14" s="53">
        <f t="shared" si="3"/>
        <v>-787.8000000000011</v>
      </c>
      <c r="I14" s="54">
        <f t="shared" si="4"/>
        <v>61.79718471703532</v>
      </c>
      <c r="J14" s="55">
        <f t="shared" si="5"/>
        <v>82.3965618943288</v>
      </c>
      <c r="K14" s="56">
        <f t="shared" si="6"/>
        <v>93.17543920440762</v>
      </c>
      <c r="L14" s="57">
        <f t="shared" si="0"/>
        <v>9.76036036690055</v>
      </c>
      <c r="M14" s="58">
        <f t="shared" si="1"/>
        <v>4.12968908499347</v>
      </c>
    </row>
    <row r="15" spans="1:13" ht="15" customHeight="1">
      <c r="A15" s="21" t="s">
        <v>5</v>
      </c>
      <c r="B15" s="20">
        <v>6.2</v>
      </c>
      <c r="C15" s="13">
        <v>6.3</v>
      </c>
      <c r="D15" s="20">
        <v>1.8</v>
      </c>
      <c r="E15" s="20">
        <v>1.8</v>
      </c>
      <c r="F15" s="13">
        <v>1.8</v>
      </c>
      <c r="G15" s="52">
        <f t="shared" si="2"/>
        <v>0</v>
      </c>
      <c r="H15" s="53">
        <f t="shared" si="3"/>
        <v>-4.5</v>
      </c>
      <c r="I15" s="54">
        <f t="shared" si="4"/>
        <v>100</v>
      </c>
      <c r="J15" s="55">
        <f t="shared" si="5"/>
        <v>100</v>
      </c>
      <c r="K15" s="56">
        <f t="shared" si="6"/>
        <v>28.571428571428577</v>
      </c>
      <c r="L15" s="57">
        <f t="shared" si="0"/>
        <v>0.0016334116160974532</v>
      </c>
      <c r="M15" s="58">
        <f t="shared" si="1"/>
        <v>0.0006911099456096475</v>
      </c>
    </row>
    <row r="16" spans="1:13" ht="15" customHeight="1">
      <c r="A16" s="21" t="s">
        <v>10</v>
      </c>
      <c r="B16" s="20">
        <v>2648.8</v>
      </c>
      <c r="C16" s="13">
        <v>1847.9</v>
      </c>
      <c r="D16" s="20">
        <v>2546</v>
      </c>
      <c r="E16" s="20">
        <v>1909.5</v>
      </c>
      <c r="F16" s="13">
        <v>2157.4</v>
      </c>
      <c r="G16" s="52">
        <f t="shared" si="2"/>
        <v>247.9000000000001</v>
      </c>
      <c r="H16" s="53">
        <f t="shared" si="3"/>
        <v>309.5</v>
      </c>
      <c r="I16" s="54">
        <f t="shared" si="4"/>
        <v>84.73684210526316</v>
      </c>
      <c r="J16" s="55">
        <f t="shared" si="5"/>
        <v>112.98245614035088</v>
      </c>
      <c r="K16" s="56">
        <f t="shared" si="6"/>
        <v>116.74874181503327</v>
      </c>
      <c r="L16" s="57">
        <f t="shared" si="0"/>
        <v>1.9577345669825812</v>
      </c>
      <c r="M16" s="58">
        <f t="shared" si="1"/>
        <v>0.8283336648101408</v>
      </c>
    </row>
    <row r="17" spans="1:13" ht="15.75" customHeight="1">
      <c r="A17" s="22" t="s">
        <v>13</v>
      </c>
      <c r="B17" s="20">
        <v>5322.6</v>
      </c>
      <c r="C17" s="13">
        <v>4192.4</v>
      </c>
      <c r="D17" s="20">
        <v>5225</v>
      </c>
      <c r="E17" s="20">
        <v>2972</v>
      </c>
      <c r="F17" s="13">
        <v>2802</v>
      </c>
      <c r="G17" s="52">
        <f t="shared" si="2"/>
        <v>-170</v>
      </c>
      <c r="H17" s="53">
        <f t="shared" si="3"/>
        <v>-1390.3999999999996</v>
      </c>
      <c r="I17" s="54">
        <f t="shared" si="4"/>
        <v>53.6267942583732</v>
      </c>
      <c r="J17" s="55">
        <f t="shared" si="5"/>
        <v>94.27994616419919</v>
      </c>
      <c r="K17" s="56">
        <f t="shared" si="6"/>
        <v>66.83522564640779</v>
      </c>
      <c r="L17" s="57">
        <f t="shared" si="0"/>
        <v>2.5426774157250356</v>
      </c>
      <c r="M17" s="58">
        <f t="shared" si="1"/>
        <v>1.0758278153323513</v>
      </c>
    </row>
    <row r="18" spans="1:13" ht="15" customHeight="1">
      <c r="A18" s="21" t="s">
        <v>15</v>
      </c>
      <c r="B18" s="20">
        <v>5814.4</v>
      </c>
      <c r="C18" s="13">
        <v>2129</v>
      </c>
      <c r="D18" s="20">
        <v>2522.5</v>
      </c>
      <c r="E18" s="20">
        <v>2337.4</v>
      </c>
      <c r="F18" s="13">
        <v>2942.4</v>
      </c>
      <c r="G18" s="52">
        <f t="shared" si="2"/>
        <v>605</v>
      </c>
      <c r="H18" s="53">
        <f t="shared" si="3"/>
        <v>813.4000000000001</v>
      </c>
      <c r="I18" s="54">
        <f t="shared" si="4"/>
        <v>116.64618434093161</v>
      </c>
      <c r="J18" s="55">
        <f t="shared" si="5"/>
        <v>125.88346025498416</v>
      </c>
      <c r="K18" s="56">
        <f t="shared" si="6"/>
        <v>138.2057303898544</v>
      </c>
      <c r="L18" s="57">
        <f t="shared" si="0"/>
        <v>2.6700835217806373</v>
      </c>
      <c r="M18" s="58">
        <f t="shared" si="1"/>
        <v>1.1297343910899038</v>
      </c>
    </row>
    <row r="19" spans="1:13" ht="15" customHeight="1">
      <c r="A19" s="23" t="s">
        <v>16</v>
      </c>
      <c r="B19" s="24">
        <v>973.2</v>
      </c>
      <c r="C19" s="14">
        <v>689.3</v>
      </c>
      <c r="D19" s="24">
        <v>500.2</v>
      </c>
      <c r="E19" s="24">
        <v>425.2</v>
      </c>
      <c r="F19" s="14">
        <v>430.9</v>
      </c>
      <c r="G19" s="59">
        <f t="shared" si="2"/>
        <v>5.699999999999989</v>
      </c>
      <c r="H19" s="60">
        <f t="shared" si="3"/>
        <v>-258.4</v>
      </c>
      <c r="I19" s="54">
        <f t="shared" si="4"/>
        <v>86.14554178328669</v>
      </c>
      <c r="J19" s="55">
        <f t="shared" si="5"/>
        <v>101.34054562558796</v>
      </c>
      <c r="K19" s="56">
        <f>F19/C19*100</f>
        <v>62.51269403742927</v>
      </c>
      <c r="L19" s="57">
        <f t="shared" si="0"/>
        <v>0.39102059187577365</v>
      </c>
      <c r="M19" s="58">
        <f t="shared" si="1"/>
        <v>0.16544404197955392</v>
      </c>
    </row>
    <row r="20" spans="1:13" ht="15" customHeight="1">
      <c r="A20" s="23" t="s">
        <v>33</v>
      </c>
      <c r="B20" s="24">
        <v>759.8</v>
      </c>
      <c r="C20" s="14">
        <v>557.1</v>
      </c>
      <c r="D20" s="24">
        <v>150</v>
      </c>
      <c r="E20" s="24">
        <v>112.5</v>
      </c>
      <c r="F20" s="14">
        <v>424.2</v>
      </c>
      <c r="G20" s="59">
        <f t="shared" si="2"/>
        <v>311.7</v>
      </c>
      <c r="H20" s="60">
        <f t="shared" si="3"/>
        <v>-132.90000000000003</v>
      </c>
      <c r="I20" s="54">
        <f t="shared" si="4"/>
        <v>282.8</v>
      </c>
      <c r="J20" s="55">
        <f t="shared" si="5"/>
        <v>377.06666666666666</v>
      </c>
      <c r="K20" s="56">
        <f>F20/C20*100</f>
        <v>76.14431879375336</v>
      </c>
      <c r="L20" s="57">
        <f t="shared" si="0"/>
        <v>0.3849406708602998</v>
      </c>
      <c r="M20" s="58">
        <f t="shared" si="1"/>
        <v>0.16287157718200693</v>
      </c>
    </row>
    <row r="21" spans="1:13" ht="12.75">
      <c r="A21" s="23" t="s">
        <v>38</v>
      </c>
      <c r="B21" s="24">
        <v>288.6</v>
      </c>
      <c r="C21" s="14">
        <v>190.1</v>
      </c>
      <c r="D21" s="24">
        <v>35.1</v>
      </c>
      <c r="E21" s="24">
        <v>34.6</v>
      </c>
      <c r="F21" s="14">
        <v>217.7</v>
      </c>
      <c r="G21" s="59">
        <f t="shared" si="2"/>
        <v>183.1</v>
      </c>
      <c r="H21" s="60">
        <f t="shared" si="3"/>
        <v>27.599999999999994</v>
      </c>
      <c r="I21" s="54">
        <f t="shared" si="4"/>
        <v>620.2279202279201</v>
      </c>
      <c r="J21" s="55">
        <f t="shared" si="5"/>
        <v>629.1907514450866</v>
      </c>
      <c r="K21" s="56">
        <f t="shared" si="6"/>
        <v>114.51867438190426</v>
      </c>
      <c r="L21" s="57">
        <f t="shared" si="0"/>
        <v>0.19755206045800866</v>
      </c>
      <c r="M21" s="58">
        <f t="shared" si="1"/>
        <v>0.08358590842178902</v>
      </c>
    </row>
    <row r="22" spans="1:13" ht="15.75" customHeight="1" hidden="1">
      <c r="A22" s="25" t="s">
        <v>3</v>
      </c>
      <c r="B22" s="24">
        <v>0</v>
      </c>
      <c r="C22" s="14">
        <v>0</v>
      </c>
      <c r="D22" s="24">
        <v>0</v>
      </c>
      <c r="E22" s="24">
        <v>0</v>
      </c>
      <c r="F22" s="14">
        <v>0</v>
      </c>
      <c r="G22" s="59">
        <f t="shared" si="2"/>
        <v>0</v>
      </c>
      <c r="H22" s="60">
        <f t="shared" si="3"/>
        <v>0</v>
      </c>
      <c r="I22" s="54" t="e">
        <f t="shared" si="4"/>
        <v>#DIV/0!</v>
      </c>
      <c r="J22" s="55" t="e">
        <f t="shared" si="5"/>
        <v>#DIV/0!</v>
      </c>
      <c r="K22" s="56" t="e">
        <f t="shared" si="6"/>
        <v>#DIV/0!</v>
      </c>
      <c r="L22" s="57">
        <f t="shared" si="0"/>
        <v>0</v>
      </c>
      <c r="M22" s="58">
        <f t="shared" si="1"/>
        <v>0</v>
      </c>
    </row>
    <row r="23" spans="1:13" ht="15.75" customHeight="1" thickBot="1">
      <c r="A23" s="26" t="s">
        <v>8</v>
      </c>
      <c r="B23" s="24">
        <v>1024.3</v>
      </c>
      <c r="C23" s="14">
        <v>71.6</v>
      </c>
      <c r="D23" s="24">
        <v>0</v>
      </c>
      <c r="E23" s="24">
        <v>0</v>
      </c>
      <c r="F23" s="14">
        <v>0</v>
      </c>
      <c r="G23" s="59">
        <f t="shared" si="2"/>
        <v>0</v>
      </c>
      <c r="H23" s="60">
        <f t="shared" si="3"/>
        <v>-71.6</v>
      </c>
      <c r="I23" s="61" t="e">
        <f t="shared" si="4"/>
        <v>#DIV/0!</v>
      </c>
      <c r="J23" s="62" t="e">
        <f t="shared" si="5"/>
        <v>#DIV/0!</v>
      </c>
      <c r="K23" s="63">
        <f t="shared" si="6"/>
        <v>0</v>
      </c>
      <c r="L23" s="57">
        <f t="shared" si="0"/>
        <v>0</v>
      </c>
      <c r="M23" s="58">
        <f t="shared" si="1"/>
        <v>0</v>
      </c>
    </row>
    <row r="24" spans="1:13" ht="16.5" customHeight="1" thickBot="1">
      <c r="A24" s="27" t="s">
        <v>21</v>
      </c>
      <c r="B24" s="28">
        <f>SUM(B7:B23)</f>
        <v>166219.6</v>
      </c>
      <c r="C24" s="15">
        <f>SUM(C7:C23)</f>
        <v>113858.90000000002</v>
      </c>
      <c r="D24" s="28">
        <f>SUM(D7:D23)</f>
        <v>158582.4</v>
      </c>
      <c r="E24" s="28">
        <f>SUM(E7:E23)</f>
        <v>111288.09999999999</v>
      </c>
      <c r="F24" s="15">
        <f>SUM(F7:F23)</f>
        <v>110198.79999999997</v>
      </c>
      <c r="G24" s="64">
        <f t="shared" si="2"/>
        <v>-1089.3000000000175</v>
      </c>
      <c r="H24" s="65">
        <f t="shared" si="3"/>
        <v>-3660.1000000000495</v>
      </c>
      <c r="I24" s="66">
        <f t="shared" si="4"/>
        <v>69.48993078677077</v>
      </c>
      <c r="J24" s="67">
        <f t="shared" si="5"/>
        <v>99.02118914780644</v>
      </c>
      <c r="K24" s="68">
        <f t="shared" si="6"/>
        <v>96.78540720136937</v>
      </c>
      <c r="L24" s="69">
        <f t="shared" si="0"/>
        <v>100</v>
      </c>
      <c r="M24" s="70">
        <f t="shared" si="1"/>
        <v>42.310825930138</v>
      </c>
    </row>
    <row r="25" spans="1:13" ht="16.5" customHeight="1">
      <c r="A25" s="94" t="s">
        <v>48</v>
      </c>
      <c r="B25" s="95">
        <v>0</v>
      </c>
      <c r="C25" s="96">
        <v>0</v>
      </c>
      <c r="D25" s="95">
        <v>7242.1</v>
      </c>
      <c r="E25" s="95">
        <v>728.2</v>
      </c>
      <c r="F25" s="96">
        <v>0</v>
      </c>
      <c r="G25" s="71">
        <f t="shared" si="2"/>
        <v>-728.2</v>
      </c>
      <c r="H25" s="72">
        <f t="shared" si="3"/>
        <v>0</v>
      </c>
      <c r="I25" s="73">
        <f t="shared" si="4"/>
        <v>0</v>
      </c>
      <c r="J25" s="98">
        <f t="shared" si="5"/>
        <v>0</v>
      </c>
      <c r="K25" s="99" t="e">
        <f t="shared" si="6"/>
        <v>#DIV/0!</v>
      </c>
      <c r="L25" s="57"/>
      <c r="M25" s="57">
        <f t="shared" si="1"/>
        <v>0</v>
      </c>
    </row>
    <row r="26" spans="1:13" ht="14.25" customHeight="1">
      <c r="A26" s="29" t="s">
        <v>9</v>
      </c>
      <c r="B26" s="30">
        <v>61117.4</v>
      </c>
      <c r="C26" s="16">
        <v>48252.7</v>
      </c>
      <c r="D26" s="30">
        <v>79469.2</v>
      </c>
      <c r="E26" s="30">
        <v>71522.3</v>
      </c>
      <c r="F26" s="16">
        <v>71522.3</v>
      </c>
      <c r="G26" s="71">
        <f t="shared" si="2"/>
        <v>0</v>
      </c>
      <c r="H26" s="72">
        <f t="shared" si="3"/>
        <v>23269.600000000006</v>
      </c>
      <c r="I26" s="73">
        <f t="shared" si="4"/>
        <v>90.00002516698294</v>
      </c>
      <c r="J26" s="74">
        <f t="shared" si="5"/>
        <v>100</v>
      </c>
      <c r="K26" s="75">
        <f t="shared" si="6"/>
        <v>148.2244516887138</v>
      </c>
      <c r="L26" s="76"/>
      <c r="M26" s="57">
        <f t="shared" si="1"/>
        <v>27.460984923820497</v>
      </c>
    </row>
    <row r="27" spans="1:13" ht="14.25" customHeight="1">
      <c r="A27" s="29" t="s">
        <v>12</v>
      </c>
      <c r="B27" s="20">
        <v>146117.3</v>
      </c>
      <c r="C27" s="13">
        <v>68815.9</v>
      </c>
      <c r="D27" s="20">
        <v>205653.8</v>
      </c>
      <c r="E27" s="20">
        <v>70059.3</v>
      </c>
      <c r="F27" s="13">
        <v>68945.5</v>
      </c>
      <c r="G27" s="52">
        <f t="shared" si="2"/>
        <v>-1113.800000000003</v>
      </c>
      <c r="H27" s="53">
        <f t="shared" si="3"/>
        <v>129.60000000000582</v>
      </c>
      <c r="I27" s="54">
        <f t="shared" si="4"/>
        <v>33.525030901446996</v>
      </c>
      <c r="J27" s="55">
        <f t="shared" si="5"/>
        <v>98.41020392724448</v>
      </c>
      <c r="K27" s="56">
        <f t="shared" si="6"/>
        <v>100.18832856941494</v>
      </c>
      <c r="L27" s="76"/>
      <c r="M27" s="57">
        <f t="shared" si="1"/>
        <v>26.471622641683307</v>
      </c>
    </row>
    <row r="28" spans="1:13" ht="14.25" customHeight="1">
      <c r="A28" s="31" t="s">
        <v>32</v>
      </c>
      <c r="B28" s="24">
        <v>2225.2</v>
      </c>
      <c r="C28" s="14">
        <v>1668.9</v>
      </c>
      <c r="D28" s="24">
        <v>1869.8</v>
      </c>
      <c r="E28" s="24">
        <v>1592.3</v>
      </c>
      <c r="F28" s="14">
        <v>1592.3</v>
      </c>
      <c r="G28" s="59">
        <f t="shared" si="2"/>
        <v>0</v>
      </c>
      <c r="H28" s="60">
        <f t="shared" si="3"/>
        <v>-76.60000000000014</v>
      </c>
      <c r="I28" s="61">
        <f t="shared" si="4"/>
        <v>85.15884051770243</v>
      </c>
      <c r="J28" s="62">
        <f t="shared" si="5"/>
        <v>100</v>
      </c>
      <c r="K28" s="63">
        <f t="shared" si="6"/>
        <v>95.41015039846604</v>
      </c>
      <c r="L28" s="76"/>
      <c r="M28" s="57">
        <f t="shared" si="1"/>
        <v>0.6113635368856898</v>
      </c>
    </row>
    <row r="29" spans="1:13" ht="13.5" customHeight="1" thickBot="1">
      <c r="A29" s="23" t="s">
        <v>18</v>
      </c>
      <c r="B29" s="24">
        <v>48565</v>
      </c>
      <c r="C29" s="14">
        <v>35161</v>
      </c>
      <c r="D29" s="24">
        <v>7926.8</v>
      </c>
      <c r="E29" s="24">
        <v>7926.8</v>
      </c>
      <c r="F29" s="14">
        <v>7926.8</v>
      </c>
      <c r="G29" s="59">
        <f t="shared" si="2"/>
        <v>0</v>
      </c>
      <c r="H29" s="60">
        <f t="shared" si="3"/>
        <v>-27234.2</v>
      </c>
      <c r="I29" s="61">
        <f>F29/D29*100</f>
        <v>100</v>
      </c>
      <c r="J29" s="62">
        <f>F29/E29*100</f>
        <v>100</v>
      </c>
      <c r="K29" s="63">
        <f>F29/C29*100</f>
        <v>22.54429623730838</v>
      </c>
      <c r="L29" s="76"/>
      <c r="M29" s="57">
        <f t="shared" si="1"/>
        <v>3.043494620476974</v>
      </c>
    </row>
    <row r="30" spans="1:13" ht="15" customHeight="1" thickBot="1">
      <c r="A30" s="27" t="s">
        <v>25</v>
      </c>
      <c r="B30" s="28">
        <f>SUM(B25:B29)</f>
        <v>258024.9</v>
      </c>
      <c r="C30" s="28">
        <f>SUM(C25:C29)</f>
        <v>153898.5</v>
      </c>
      <c r="D30" s="28">
        <f>SUM(D25:D29)</f>
        <v>302161.69999999995</v>
      </c>
      <c r="E30" s="28">
        <f>SUM(E25:E29)</f>
        <v>151828.89999999997</v>
      </c>
      <c r="F30" s="28">
        <f>SUM(F25:F29)</f>
        <v>149986.89999999997</v>
      </c>
      <c r="G30" s="64">
        <f t="shared" si="2"/>
        <v>-1842</v>
      </c>
      <c r="H30" s="65">
        <f t="shared" si="3"/>
        <v>-3911.600000000035</v>
      </c>
      <c r="I30" s="77">
        <f t="shared" si="4"/>
        <v>49.63795874857733</v>
      </c>
      <c r="J30" s="67">
        <f t="shared" si="5"/>
        <v>98.78679223784141</v>
      </c>
      <c r="K30" s="78">
        <f t="shared" si="6"/>
        <v>97.45832480498508</v>
      </c>
      <c r="L30" s="79"/>
      <c r="M30" s="57"/>
    </row>
    <row r="31" spans="1:13" ht="16.5" customHeight="1">
      <c r="A31" s="31" t="s">
        <v>26</v>
      </c>
      <c r="B31" s="32">
        <v>0</v>
      </c>
      <c r="C31" s="17">
        <v>0</v>
      </c>
      <c r="D31" s="32">
        <v>0</v>
      </c>
      <c r="E31" s="32">
        <v>0</v>
      </c>
      <c r="F31" s="17">
        <v>323.4</v>
      </c>
      <c r="G31" s="80">
        <f t="shared" si="2"/>
        <v>323.4</v>
      </c>
      <c r="H31" s="81">
        <f t="shared" si="3"/>
        <v>323.4</v>
      </c>
      <c r="I31" s="82" t="e">
        <f>F31/D31*100</f>
        <v>#DIV/0!</v>
      </c>
      <c r="J31" s="83" t="e">
        <f>F31/E31*100</f>
        <v>#DIV/0!</v>
      </c>
      <c r="K31" s="84" t="e">
        <f>F31/C31*100</f>
        <v>#DIV/0!</v>
      </c>
      <c r="L31" s="76"/>
      <c r="M31" s="57">
        <f>F31/$F$34*100</f>
        <v>0.12416942022786664</v>
      </c>
    </row>
    <row r="32" spans="1:13" ht="15.75" customHeight="1" thickBot="1">
      <c r="A32" s="33" t="s">
        <v>19</v>
      </c>
      <c r="B32" s="34">
        <v>-1715.8</v>
      </c>
      <c r="C32" s="18">
        <v>-1715.8</v>
      </c>
      <c r="D32" s="34">
        <v>0</v>
      </c>
      <c r="E32" s="34">
        <v>0</v>
      </c>
      <c r="F32" s="18">
        <v>-58.5</v>
      </c>
      <c r="G32" s="85">
        <f t="shared" si="2"/>
        <v>-58.5</v>
      </c>
      <c r="H32" s="86">
        <f t="shared" si="3"/>
        <v>1657.3</v>
      </c>
      <c r="I32" s="87" t="e">
        <f t="shared" si="4"/>
        <v>#DIV/0!</v>
      </c>
      <c r="J32" s="88" t="e">
        <f t="shared" si="5"/>
        <v>#DIV/0!</v>
      </c>
      <c r="K32" s="89">
        <f>F32/C32*100</f>
        <v>3.4094882853479427</v>
      </c>
      <c r="L32" s="76"/>
      <c r="M32" s="57">
        <f>F32/$F$34*100</f>
        <v>-0.022461073232313545</v>
      </c>
    </row>
    <row r="33" spans="1:13" ht="15.75" customHeight="1" thickBot="1">
      <c r="A33" s="27" t="s">
        <v>27</v>
      </c>
      <c r="B33" s="28">
        <f>B32+B31+B30</f>
        <v>256309.1</v>
      </c>
      <c r="C33" s="15">
        <f>C32+C31+C30</f>
        <v>152182.7</v>
      </c>
      <c r="D33" s="28">
        <f>D32+D31+D30</f>
        <v>302161.69999999995</v>
      </c>
      <c r="E33" s="28">
        <f>E32+E31+E30</f>
        <v>151828.89999999997</v>
      </c>
      <c r="F33" s="15">
        <f>F32+F31+F30</f>
        <v>150251.79999999996</v>
      </c>
      <c r="G33" s="64">
        <f t="shared" si="2"/>
        <v>-1577.1000000000058</v>
      </c>
      <c r="H33" s="90">
        <f t="shared" si="3"/>
        <v>-1930.9000000000524</v>
      </c>
      <c r="I33" s="77">
        <f t="shared" si="4"/>
        <v>49.72562704009144</v>
      </c>
      <c r="J33" s="67">
        <f t="shared" si="5"/>
        <v>98.96126495021699</v>
      </c>
      <c r="K33" s="68">
        <f t="shared" si="6"/>
        <v>98.73119612150391</v>
      </c>
      <c r="L33" s="91"/>
      <c r="M33" s="70">
        <f>F33/$F$34*100</f>
        <v>57.689174069862005</v>
      </c>
    </row>
    <row r="34" spans="1:13" ht="18" customHeight="1" thickBot="1">
      <c r="A34" s="27" t="s">
        <v>7</v>
      </c>
      <c r="B34" s="28">
        <f>B33+B24</f>
        <v>422528.7</v>
      </c>
      <c r="C34" s="15">
        <f>C33+C24</f>
        <v>266041.60000000003</v>
      </c>
      <c r="D34" s="28">
        <f>D33+D24</f>
        <v>460744.1</v>
      </c>
      <c r="E34" s="28">
        <f>E33+E24</f>
        <v>263116.99999999994</v>
      </c>
      <c r="F34" s="97">
        <f>F33+F24</f>
        <v>260450.59999999992</v>
      </c>
      <c r="G34" s="64">
        <f t="shared" si="2"/>
        <v>-2666.4000000000233</v>
      </c>
      <c r="H34" s="90">
        <f t="shared" si="3"/>
        <v>-5591.000000000116</v>
      </c>
      <c r="I34" s="77">
        <f t="shared" si="4"/>
        <v>56.52825505524649</v>
      </c>
      <c r="J34" s="67">
        <f>F34/E34*100</f>
        <v>98.98661051927469</v>
      </c>
      <c r="K34" s="68">
        <f t="shared" si="6"/>
        <v>97.89844896437245</v>
      </c>
      <c r="L34" s="92"/>
      <c r="M34" s="93">
        <f>F34/$F$34*100</f>
        <v>100</v>
      </c>
    </row>
    <row r="35" spans="1:13" ht="18" customHeight="1">
      <c r="A35" s="4"/>
      <c r="B35" s="5"/>
      <c r="C35" s="5"/>
      <c r="D35" s="5"/>
      <c r="E35" s="5"/>
      <c r="F35" s="51"/>
      <c r="G35" s="5"/>
      <c r="H35" s="5"/>
      <c r="I35" s="6"/>
      <c r="J35" s="7"/>
      <c r="K35" s="7"/>
      <c r="L35" s="8"/>
      <c r="M35" s="9"/>
    </row>
    <row r="36" spans="1:12" ht="13.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3"/>
    </row>
  </sheetData>
  <sheetProtection/>
  <mergeCells count="10">
    <mergeCell ref="A3:J3"/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2020-11-06T11:18:32Z</cp:lastPrinted>
  <dcterms:created xsi:type="dcterms:W3CDTF">2006-03-15T12:37:37Z</dcterms:created>
  <dcterms:modified xsi:type="dcterms:W3CDTF">2020-11-06T11:28:41Z</dcterms:modified>
  <cp:category/>
  <cp:version/>
  <cp:contentType/>
  <cp:contentStatus/>
</cp:coreProperties>
</file>