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0" windowWidth="15750" windowHeight="124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<sst xmlns="http://schemas.openxmlformats.org/spreadsheetml/2006/main" count="93" uniqueCount="93">
  <si>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</si>
  <si>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</si>
  <si>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</si>
  <si>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</si>
  <si>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</si>
  <si>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</si>
  <si>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</si>
  <si>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</si>
  <si>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</si>
  <si>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</si>
  <si>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</si>
  <si>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</si>
  <si>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</si>
  <si>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</si>
  <si>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</si>
  <si>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</si>
  <si>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</si>
  <si>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</si>
  <si>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</si>
  <si>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</si>
  <si>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</si>
  <si>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</si>
  <si>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</si>
  <si>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</si>
  <si>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</si>
  <si>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</si>
  <si>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</si>
  <si>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</si>
  <si>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</si>
  <si>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</si>
  <si>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</si>
  <si>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</si>
  <si>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</si>
  <si>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</si>
  <si>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</si>
  <si>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</si>
  <si>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</si>
  <si>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</si>
  <si>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</si>
  <si>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</si>
  <si>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</si>
  <si>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</si>
  <si>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</si>
  <si>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</si>
  <si>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</si>
  <si>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</si>
  <si>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</si>
  <si>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</si>
  <si>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</si>
  <si>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</si>
  <si>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</si>
  <si>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</si>
  <si>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</si>
  <si>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</si>
  <si>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</si>
  <si>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</si>
  <si>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</si>
  <si>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</si>
  <si>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</si>
  <si>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</si>
  <si>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</si>
  <si>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</si>
  <si>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</si>
  <si>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</si>
  <si>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</si>
  <si>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</si>
  <si>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</si>
  <si>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</si>
  <si>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</si>
  <si>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</si>
  <si>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</si>
  <si>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</si>
  <si>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</si>
  <si>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</si>
  <si>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</si>
  <si>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</si>
  <si>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</si>
  <si>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</si>
  <si>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</si>
  <si>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</si>
  <si>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</si>
  <si>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</si>
  <si>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</si>
  <si>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</si>
  <si>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</si>
  <si>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</si>
  <si>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>Сланцевского муниципального района Ленинградской области на 2018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</si>
  <si>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</si>
  <si>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</si>
  <si>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</si>
  <si>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</si>
  <si>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>от 19.12.2017   № 328-гсд</t>
  </si>
  <si>
    <t>(в редакции решения совета депутатов от 12.12.2018   № 394-гсд)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</si>
</sst>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tabSelected="1" zoomScalePageLayoutView="0" workbookViewId="0" topLeftCell="A9">
      <selection activeCell="C10" sqref="C10"/>
    </sheetView>
  </sheetViews>
  <sheetFormatPr defaultColWidth="9.00390625" defaultRowHeight="12.75"/>
  <cols>
    <col min="1" max="1" width="21.75390625" style="0" customWidth="1"/>
    <col min="2" max="2" width="77.75390625" style="0" customWidth="1"/>
    <col min="3" max="3" width="18.75390625" style="3" customWidth="1"/>
  </cols>
  <sheetData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63"/>
      <c r="C8" s="57" t="s">
        <v>91</v>
      </c>
    </row>
    <row r="9" spans="2:3" ht="12.75">
      <c r="B9" s="51"/>
      <c r="C9" s="62" t="s">
        <v>92</v>
      </c>
    </row>
    <row r="10" ht="12.75">
      <c r="B10" t="s">
        <v>43</v>
      </c>
    </row>
    <row r="12" spans="1:3" ht="15.75">
      <c r="A12" s="69" t="s">
        <v>0</v>
      </c>
      <c r="B12" s="69"/>
      <c r="C12" s="69"/>
    </row>
    <row r="13" spans="1:3" ht="15.75">
      <c r="A13" s="69" t="s">
        <v>86</v>
      </c>
      <c r="B13" s="69"/>
      <c r="C13" s="69"/>
    </row>
    <row r="14" ht="15" thickBot="1">
      <c r="B14" s="2"/>
    </row>
    <row r="15" spans="1:3" s="1" customFormat="1" ht="12.75">
      <c r="A15" s="70" t="s">
        <v>1</v>
      </c>
      <c r="B15" s="72" t="s">
        <v>2</v>
      </c>
      <c r="C15" s="74" t="s">
        <v>3</v>
      </c>
    </row>
    <row r="16" spans="1:3" s="1" customFormat="1" ht="18.75" customHeight="1" thickBot="1">
      <c r="A16" s="71"/>
      <c r="B16" s="73"/>
      <c r="C16" s="75"/>
    </row>
    <row r="17" spans="1:3" ht="25.5">
      <c r="A17" s="5" t="s">
        <v>4</v>
      </c>
      <c r="B17" s="6" t="s">
        <v>5</v>
      </c>
      <c r="C17" s="7">
        <f>C18+C22+C24+C27+C38+C41+C45+C48+C47+C20</f>
        <v>162357.7</v>
      </c>
    </row>
    <row r="18" spans="1:3" ht="16.5" customHeight="1">
      <c r="A18" s="8" t="s">
        <v>6</v>
      </c>
      <c r="B18" s="9" t="s">
        <v>7</v>
      </c>
      <c r="C18" s="10">
        <f>SUM(C19:C19)</f>
        <v>50114.4</v>
      </c>
    </row>
    <row r="19" spans="1:3" ht="17.25" customHeight="1">
      <c r="A19" s="47" t="s">
        <v>8</v>
      </c>
      <c r="B19" s="11" t="s">
        <v>9</v>
      </c>
      <c r="C19" s="39">
        <f>48114.4+2000</f>
        <v>50114.4</v>
      </c>
    </row>
    <row r="20" spans="1:3" ht="26.25" customHeight="1">
      <c r="A20" s="35" t="s">
        <v>44</v>
      </c>
      <c r="B20" s="22" t="s">
        <v>45</v>
      </c>
      <c r="C20" s="10">
        <f>C21</f>
        <v>3595.3</v>
      </c>
    </row>
    <row r="21" spans="1:3" ht="24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39354.5</v>
      </c>
    </row>
    <row r="25" spans="1:3" ht="16.5" customHeight="1">
      <c r="A25" s="12" t="s">
        <v>16</v>
      </c>
      <c r="B25" s="13" t="s">
        <v>17</v>
      </c>
      <c r="C25" s="39">
        <f>1328.8+1500+300</f>
        <v>3128.8</v>
      </c>
    </row>
    <row r="26" spans="1:3" ht="19.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53673.9</v>
      </c>
    </row>
    <row r="28" spans="1:3" ht="50.25" customHeight="1">
      <c r="A28" s="27" t="s">
        <v>22</v>
      </c>
      <c r="B28" s="28" t="s">
        <v>23</v>
      </c>
      <c r="C28" s="10">
        <f>C29+C32+C30+C31</f>
        <v>51200.1</v>
      </c>
    </row>
    <row r="29" spans="1:3" ht="37.5" customHeight="1">
      <c r="A29" s="23" t="s">
        <v>48</v>
      </c>
      <c r="B29" s="24" t="s">
        <v>49</v>
      </c>
      <c r="C29" s="39">
        <f>26522.6+6000+1686.5</f>
        <v>34209.1</v>
      </c>
    </row>
    <row r="30" spans="1:3" ht="46.5" customHeight="1">
      <c r="A30" s="36" t="s">
        <v>50</v>
      </c>
      <c r="B30" s="46" t="s">
        <v>51</v>
      </c>
      <c r="C30" s="39">
        <f>733.8+495</f>
        <v>1228.8</v>
      </c>
    </row>
    <row r="31" spans="1:3" ht="25.5" customHeight="1">
      <c r="A31" s="36" t="s">
        <v>79</v>
      </c>
      <c r="B31" s="58" t="s">
        <v>78</v>
      </c>
      <c r="C31" s="39">
        <f>150.4-7.2</f>
        <v>143.20000000000002</v>
      </c>
    </row>
    <row r="32" spans="1:3" ht="28.5" customHeight="1">
      <c r="A32" s="52" t="s">
        <v>74</v>
      </c>
      <c r="B32" s="53" t="s">
        <v>75</v>
      </c>
      <c r="C32" s="54">
        <f>14563.4+1055.6</f>
        <v>15619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6.800000000000001</v>
      </c>
    </row>
    <row r="34" spans="1:3" s="41" customFormat="1" ht="26.25" customHeight="1">
      <c r="A34" s="49" t="s">
        <v>62</v>
      </c>
      <c r="B34" s="40" t="s">
        <v>63</v>
      </c>
      <c r="C34" s="39">
        <f>25-18.2</f>
        <v>6.800000000000001</v>
      </c>
    </row>
    <row r="35" spans="1:3" ht="46.5" customHeight="1">
      <c r="A35" s="29" t="s">
        <v>55</v>
      </c>
      <c r="B35" s="31" t="s">
        <v>25</v>
      </c>
      <c r="C35" s="30">
        <f>C36+C37</f>
        <v>2467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51" customHeight="1">
      <c r="A37" s="32" t="s">
        <v>57</v>
      </c>
      <c r="B37" s="25" t="s">
        <v>77</v>
      </c>
      <c r="C37" s="39">
        <f>2700-233</f>
        <v>2467</v>
      </c>
    </row>
    <row r="38" spans="1:3" ht="17.25" customHeight="1">
      <c r="A38" s="16" t="s">
        <v>26</v>
      </c>
      <c r="B38" s="17" t="s">
        <v>27</v>
      </c>
      <c r="C38" s="18">
        <f>C39+C40</f>
        <v>5224.6</v>
      </c>
    </row>
    <row r="39" spans="1:3" ht="16.5" customHeight="1">
      <c r="A39" s="48" t="s">
        <v>52</v>
      </c>
      <c r="B39" s="42" t="s">
        <v>66</v>
      </c>
      <c r="C39" s="43">
        <f>3913+850+400+18.6</f>
        <v>5181.6</v>
      </c>
    </row>
    <row r="40" spans="1:3" ht="16.5" customHeight="1">
      <c r="A40" s="66" t="s">
        <v>89</v>
      </c>
      <c r="B40" s="42" t="s">
        <v>90</v>
      </c>
      <c r="C40" s="43">
        <v>43</v>
      </c>
    </row>
    <row r="41" spans="1:3" ht="14.25" customHeight="1">
      <c r="A41" s="8" t="s">
        <v>28</v>
      </c>
      <c r="B41" s="9" t="s">
        <v>29</v>
      </c>
      <c r="C41" s="10">
        <f>C42+C43+C44</f>
        <v>10115.400000000001</v>
      </c>
    </row>
    <row r="42" spans="1:3" ht="49.5" customHeight="1">
      <c r="A42" s="47" t="s">
        <v>30</v>
      </c>
      <c r="B42" s="44" t="s">
        <v>65</v>
      </c>
      <c r="C42" s="39">
        <f>8322.2+1000-3454.8</f>
        <v>5867.400000000001</v>
      </c>
    </row>
    <row r="43" spans="1:3" ht="25.5">
      <c r="A43" s="47" t="s">
        <v>31</v>
      </c>
      <c r="B43" s="55" t="s">
        <v>67</v>
      </c>
      <c r="C43" s="39">
        <f>300+3000+485</f>
        <v>3785</v>
      </c>
    </row>
    <row r="44" spans="1:3" ht="51">
      <c r="A44" s="65" t="s">
        <v>87</v>
      </c>
      <c r="B44" s="64" t="s">
        <v>88</v>
      </c>
      <c r="C44" s="39">
        <f>187.4+275.6</f>
        <v>463</v>
      </c>
    </row>
    <row r="45" spans="1:3" ht="15" customHeight="1">
      <c r="A45" s="8" t="s">
        <v>32</v>
      </c>
      <c r="B45" s="9" t="s">
        <v>33</v>
      </c>
      <c r="C45" s="10">
        <f>C46</f>
        <v>3.2</v>
      </c>
    </row>
    <row r="46" spans="1:3" ht="24" customHeight="1">
      <c r="A46" s="32" t="s">
        <v>58</v>
      </c>
      <c r="B46" s="37" t="s">
        <v>59</v>
      </c>
      <c r="C46" s="39">
        <f>5-1.8</f>
        <v>3.2</v>
      </c>
    </row>
    <row r="47" spans="1:3" ht="13.5" customHeight="1">
      <c r="A47" s="8" t="s">
        <v>34</v>
      </c>
      <c r="B47" s="9" t="s">
        <v>35</v>
      </c>
      <c r="C47" s="18">
        <v>93.7</v>
      </c>
    </row>
    <row r="48" spans="1:3" ht="17.25" customHeight="1">
      <c r="A48" s="8" t="s">
        <v>36</v>
      </c>
      <c r="B48" s="9" t="s">
        <v>37</v>
      </c>
      <c r="C48" s="10">
        <f>C49</f>
        <v>182.7</v>
      </c>
    </row>
    <row r="49" spans="1:3" s="4" customFormat="1" ht="15.75" customHeight="1">
      <c r="A49" s="50" t="s">
        <v>60</v>
      </c>
      <c r="B49" s="14" t="s">
        <v>61</v>
      </c>
      <c r="C49" s="59">
        <f>4191.2-4191.2+78+52+52.7</f>
        <v>182.7</v>
      </c>
    </row>
    <row r="50" spans="1:3" ht="17.25" customHeight="1">
      <c r="A50" s="8" t="s">
        <v>38</v>
      </c>
      <c r="B50" s="33" t="s">
        <v>39</v>
      </c>
      <c r="C50" s="10">
        <f>SUM(C51)</f>
        <v>185187.30000000005</v>
      </c>
    </row>
    <row r="51" spans="1:4" ht="24.75" customHeight="1">
      <c r="A51" s="8" t="s">
        <v>40</v>
      </c>
      <c r="B51" s="19" t="s">
        <v>64</v>
      </c>
      <c r="C51" s="10">
        <f>C52+C53+C54+C55</f>
        <v>185187.30000000005</v>
      </c>
      <c r="D51" s="4"/>
    </row>
    <row r="52" spans="1:3" ht="16.5" customHeight="1">
      <c r="A52" s="56" t="s">
        <v>81</v>
      </c>
      <c r="B52" s="20" t="s">
        <v>80</v>
      </c>
      <c r="C52" s="59">
        <f>59384.8+8000</f>
        <v>67384.8</v>
      </c>
    </row>
    <row r="53" spans="1:3" ht="22.5" customHeight="1">
      <c r="A53" s="56" t="s">
        <v>82</v>
      </c>
      <c r="B53" s="20" t="s">
        <v>41</v>
      </c>
      <c r="C53" s="59">
        <f>90976.5+795.5+0.1+3138</f>
        <v>94910.1</v>
      </c>
    </row>
    <row r="54" spans="1:3" ht="15" customHeight="1">
      <c r="A54" s="56" t="s">
        <v>84</v>
      </c>
      <c r="B54" s="20" t="s">
        <v>85</v>
      </c>
      <c r="C54" s="61">
        <v>1882.2</v>
      </c>
    </row>
    <row r="55" spans="1:3" ht="15.75" customHeight="1" thickBot="1">
      <c r="A55" s="56" t="s">
        <v>83</v>
      </c>
      <c r="B55" s="60" t="s">
        <v>76</v>
      </c>
      <c r="C55" s="61">
        <f>17897.2+3138-25</f>
        <v>21010.2</v>
      </c>
    </row>
    <row r="56" spans="1:3" s="21" customFormat="1" ht="18" customHeight="1" thickBot="1">
      <c r="A56" s="67" t="s">
        <v>42</v>
      </c>
      <c r="B56" s="68"/>
      <c r="C56" s="38">
        <f>C50+C17</f>
        <v>347545.00000000006</v>
      </c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</sheetData>
  <sheetProtection/>
  <mergeCells count="6">
    <mergeCell ref="A56:B56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2018-12-17T08:33:17Z</cp:lastPrinted>
  <dcterms:created xsi:type="dcterms:W3CDTF">2005-12-20T08:48:21Z</dcterms:created>
  <dcterms:modified xsi:type="dcterms:W3CDTF">2018-12-17T08:33:21Z</dcterms:modified>
  <cp:category/>
  <cp:version/>
  <cp:contentType/>
  <cp:contentStatus/>
</cp:coreProperties>
</file>