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40" yWindow="60" windowWidth="15750" windowHeight="1246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<sst xmlns="http://schemas.openxmlformats.org/spreadsheetml/2006/main" count="91" uniqueCount="91">
  <si>
    <t xml:space="preserve">Доходы бюджета муниципального образования Сланцевское городское 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</si>
  <si>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</si>
  <si>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</si>
  <si>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</si>
  <si>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</si>
  <si>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</si>
  <si>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</si>
  <si>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</si>
  <si>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</si>
  <si>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</si>
  <si>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</si>
  <si>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</si>
  <si>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</si>
  <si>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</si>
  <si>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</si>
  <si>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</si>
  <si>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</si>
  <si>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</si>
  <si>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</si>
  <si>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</si>
  <si>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</si>
  <si>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</si>
  <si>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</si>
  <si>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</si>
  <si>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</si>
  <si>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</si>
  <si>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</si>
  <si>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</si>
  <si>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</si>
  <si>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</si>
  <si>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</si>
  <si>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 1 14 06000 00 0000 430</t>
  </si>
  <si>
    <t xml:space="preserve"> 1 15 00000 00 0000 000</t>
  </si>
  <si>
    <t xml:space="preserve"> Административные платежи и сборы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</si>
  <si>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</si>
  <si>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</si>
  <si>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</si>
  <si>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</si>
  <si>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</si>
  <si>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Безвозмездные поступления</t>
  </si>
  <si>
    <t xml:space="preserve"> 2 02 00000 00 0000 000</t>
  </si>
  <si>
    <t>Субсидии бюджетам бюджетной системы Российской Федерации (межбюджетные субсидии)</t>
  </si>
  <si>
    <t xml:space="preserve"> Итого доходов</t>
  </si>
  <si>
    <t xml:space="preserve">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</si>
  <si>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</si>
  <si>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</si>
  <si>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</si>
  <si>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</si>
  <si>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</si>
  <si>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</si>
  <si>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</si>
  <si>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</si>
  <si>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1 13 01000 00 0000 130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</si>
  <si>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</si>
  <si>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 1 11 07000 00 0000 120</t>
  </si>
  <si>
    <t xml:space="preserve"> 1 11 09000 00 0000 120</t>
  </si>
  <si>
    <t xml:space="preserve"> 1 11 09030 00 0000 120</t>
  </si>
  <si>
    <t xml:space="preserve"> 1 11 09040 00 0000 120</t>
  </si>
  <si>
    <t xml:space="preserve"> 1 15 02000 00 0000 140 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</si>
  <si>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</si>
  <si>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 1 17 05000 00 0000 180 
</t>
  </si>
  <si>
    <t xml:space="preserve"> Прочие неналоговые доходы 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</si>
  <si>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</si>
  <si>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</si>
  <si>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Безвозмездные поступления от других бюджетов бюджетной системы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</si>
  <si>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</si>
  <si>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услуг (работ)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</si>
  <si>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</si>
  <si>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                                                                                                           Ленинградской области</t>
  </si>
  <si>
    <t xml:space="preserve">                                                                                                             Сланцевского муниципального района</t>
  </si>
  <si>
    <t xml:space="preserve">                                                                                                             Сланцевское городское поселение</t>
  </si>
  <si>
    <t xml:space="preserve">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</si>
  <si>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</si>
  <si>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Приложение  2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</si>
  <si>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</si>
  <si>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</si>
  <si>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Иные межбюджетные трансферты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</si>
  <si>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</si>
  <si>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
</t>
  </si>
  <si>
    <t>1 11 05027 00 0000 120</t>
  </si>
  <si>
    <t xml:space="preserve"> Дотации бюджетам бюджетной системы Российской Федерации</t>
  </si>
  <si>
    <t xml:space="preserve"> 2 02 10000 00 0000 151</t>
  </si>
  <si>
    <t xml:space="preserve"> 2 02 20000 00 0000 151</t>
  </si>
  <si>
    <t xml:space="preserve"> 2 02 40000 00 0000 151</t>
  </si>
  <si>
    <t xml:space="preserve"> 2 02 30000 00 0000 151</t>
  </si>
  <si>
    <t xml:space="preserve"> Субвенции бюджетам бюджетной системы Российской Федерации</t>
  </si>
  <si>
    <t>Сланцевского муниципального района Ленинградской области на 2018 год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</si>
  <si>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</si>
  <si>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</si>
  <si>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от 19.12.2017   № 328-гсд</t>
  </si>
  <si>
    <t>(в редакции решения совета депутатов от 27.11.2018  № 389-гсд)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</si>
</sst>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_р_."/>
    <numFmt numFmtId="181" formatCode="?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b/>
      <sz val="12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wrapText="1"/>
    </xf>
    <xf numFmtId="179" fontId="1" fillId="0" borderId="12" xfId="0" applyNumberFormat="1" applyFont="1" applyBorder="1" applyAlignment="1">
      <alignment horizontal="right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wrapText="1"/>
    </xf>
    <xf numFmtId="179" fontId="1" fillId="0" borderId="15" xfId="0" applyNumberFormat="1" applyFont="1" applyBorder="1" applyAlignment="1">
      <alignment/>
    </xf>
    <xf numFmtId="0" fontId="0" fillId="0" borderId="14" xfId="0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6" fillId="0" borderId="14" xfId="0" applyFont="1" applyBorder="1" applyAlignment="1">
      <alignment vertical="justify" wrapText="1"/>
    </xf>
    <xf numFmtId="0" fontId="12" fillId="0" borderId="0" xfId="0" applyFont="1" applyAlignment="1">
      <alignment/>
    </xf>
    <xf numFmtId="0" fontId="1" fillId="0" borderId="13" xfId="0" applyFont="1" applyFill="1" applyBorder="1" applyAlignment="1">
      <alignment/>
    </xf>
    <xf numFmtId="0" fontId="13" fillId="0" borderId="0" xfId="0" applyFont="1" applyBorder="1" applyAlignment="1">
      <alignment/>
    </xf>
    <xf numFmtId="179" fontId="1" fillId="0" borderId="15" xfId="0" applyNumberFormat="1" applyFont="1" applyFill="1" applyBorder="1" applyAlignment="1">
      <alignment/>
    </xf>
    <xf numFmtId="0" fontId="12" fillId="0" borderId="14" xfId="0" applyFont="1" applyBorder="1" applyAlignment="1">
      <alignment wrapText="1"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" fillId="0" borderId="14" xfId="0" applyFont="1" applyBorder="1" applyAlignment="1">
      <alignment wrapText="1"/>
    </xf>
    <xf numFmtId="0" fontId="0" fillId="0" borderId="10" xfId="0" applyFont="1" applyBorder="1" applyAlignment="1">
      <alignment/>
    </xf>
    <xf numFmtId="0" fontId="14" fillId="0" borderId="14" xfId="0" applyFont="1" applyBorder="1" applyAlignment="1">
      <alignment wrapText="1"/>
    </xf>
    <xf numFmtId="0" fontId="9" fillId="0" borderId="14" xfId="0" applyFont="1" applyBorder="1" applyAlignment="1">
      <alignment horizontal="left" vertical="justify" wrapText="1"/>
    </xf>
    <xf numFmtId="0" fontId="9" fillId="0" borderId="14" xfId="0" applyFont="1" applyBorder="1" applyAlignment="1">
      <alignment horizontal="justify" vertical="top" wrapText="1"/>
    </xf>
    <xf numFmtId="0" fontId="1" fillId="0" borderId="13" xfId="0" applyFont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13" xfId="0" applyFont="1" applyBorder="1" applyAlignment="1">
      <alignment vertical="center"/>
    </xf>
    <xf numFmtId="179" fontId="1" fillId="0" borderId="15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 wrapText="1"/>
    </xf>
    <xf numFmtId="0" fontId="9" fillId="0" borderId="13" xfId="0" applyFont="1" applyBorder="1" applyAlignment="1">
      <alignment/>
    </xf>
    <xf numFmtId="0" fontId="11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5" fillId="0" borderId="17" xfId="0" applyFont="1" applyBorder="1" applyAlignment="1">
      <alignment/>
    </xf>
    <xf numFmtId="0" fontId="9" fillId="0" borderId="13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179" fontId="1" fillId="0" borderId="18" xfId="0" applyNumberFormat="1" applyFont="1" applyBorder="1" applyAlignment="1">
      <alignment/>
    </xf>
    <xf numFmtId="179" fontId="0" fillId="0" borderId="15" xfId="0" applyNumberFormat="1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14" xfId="0" applyFont="1" applyBorder="1" applyAlignment="1">
      <alignment vertical="justify" wrapText="1"/>
    </xf>
    <xf numFmtId="179" fontId="0" fillId="0" borderId="15" xfId="0" applyNumberFormat="1" applyFont="1" applyFill="1" applyBorder="1" applyAlignment="1">
      <alignment/>
    </xf>
    <xf numFmtId="0" fontId="0" fillId="0" borderId="14" xfId="0" applyBorder="1" applyAlignment="1">
      <alignment vertical="justify" wrapText="1"/>
    </xf>
    <xf numFmtId="173" fontId="0" fillId="0" borderId="0" xfId="0" applyNumberFormat="1" applyFont="1" applyAlignment="1">
      <alignment/>
    </xf>
    <xf numFmtId="0" fontId="14" fillId="0" borderId="14" xfId="0" applyFont="1" applyBorder="1" applyAlignment="1">
      <alignment horizontal="justify" wrapText="1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vertical="justify" wrapText="1"/>
    </xf>
    <xf numFmtId="173" fontId="0" fillId="0" borderId="0" xfId="0" applyNumberFormat="1" applyAlignment="1">
      <alignment horizontal="left" indent="15"/>
    </xf>
    <xf numFmtId="0" fontId="0" fillId="33" borderId="13" xfId="0" applyFont="1" applyFill="1" applyBorder="1" applyAlignment="1">
      <alignment/>
    </xf>
    <xf numFmtId="0" fontId="6" fillId="33" borderId="14" xfId="0" applyNumberFormat="1" applyFont="1" applyFill="1" applyBorder="1" applyAlignment="1">
      <alignment vertical="justify" wrapText="1"/>
    </xf>
    <xf numFmtId="179" fontId="0" fillId="33" borderId="15" xfId="0" applyNumberFormat="1" applyFont="1" applyFill="1" applyBorder="1" applyAlignment="1">
      <alignment/>
    </xf>
    <xf numFmtId="0" fontId="0" fillId="0" borderId="14" xfId="0" applyFont="1" applyBorder="1" applyAlignment="1">
      <alignment vertical="justify" wrapText="1"/>
    </xf>
    <xf numFmtId="0" fontId="0" fillId="0" borderId="13" xfId="0" applyFont="1" applyBorder="1" applyAlignment="1">
      <alignment/>
    </xf>
    <xf numFmtId="0" fontId="0" fillId="0" borderId="0" xfId="0" applyAlignment="1">
      <alignment horizontal="right"/>
    </xf>
    <xf numFmtId="0" fontId="6" fillId="0" borderId="14" xfId="0" applyNumberFormat="1" applyFont="1" applyBorder="1" applyAlignment="1">
      <alignment vertical="justify" wrapText="1"/>
    </xf>
    <xf numFmtId="179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 wrapText="1"/>
    </xf>
    <xf numFmtId="179" fontId="0" fillId="0" borderId="19" xfId="0" applyNumberFormat="1" applyFont="1" applyBorder="1" applyAlignment="1">
      <alignment/>
    </xf>
    <xf numFmtId="173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0" fontId="9" fillId="0" borderId="14" xfId="0" applyFont="1" applyBorder="1" applyAlignment="1">
      <alignment wrapText="1"/>
    </xf>
    <xf numFmtId="0" fontId="9" fillId="0" borderId="13" xfId="0" applyFont="1" applyBorder="1" applyAlignment="1">
      <alignment/>
    </xf>
    <xf numFmtId="0" fontId="11" fillId="0" borderId="20" xfId="0" applyFont="1" applyBorder="1" applyAlignment="1">
      <alignment/>
    </xf>
    <xf numFmtId="0" fontId="0" fillId="0" borderId="21" xfId="0" applyBorder="1" applyAlignment="1">
      <alignment/>
    </xf>
    <xf numFmtId="0" fontId="7" fillId="0" borderId="0" xfId="0" applyFont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173" fontId="1" fillId="0" borderId="26" xfId="0" applyNumberFormat="1" applyFont="1" applyBorder="1" applyAlignment="1">
      <alignment horizontal="center" wrapText="1"/>
    </xf>
    <xf numFmtId="173" fontId="1" fillId="0" borderId="27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0"/>
  <sheetViews>
    <sheetView tabSelected="1" zoomScalePageLayoutView="0" workbookViewId="0" topLeftCell="A1">
      <selection activeCell="A13" sqref="A13:C13"/>
    </sheetView>
  </sheetViews>
  <sheetFormatPr defaultColWidth="9.00390625" defaultRowHeight="12.75"/>
  <cols>
    <col min="1" max="1" width="21.75390625" style="0" customWidth="1"/>
    <col min="2" max="2" width="77.75390625" style="0" customWidth="1"/>
    <col min="3" max="3" width="18.75390625" style="3" customWidth="1"/>
  </cols>
  <sheetData>
    <row r="2" ht="12.75">
      <c r="C2" s="57" t="s">
        <v>73</v>
      </c>
    </row>
    <row r="3" ht="12.75">
      <c r="C3" s="57" t="s">
        <v>72</v>
      </c>
    </row>
    <row r="4" ht="12.75">
      <c r="C4" s="57" t="s">
        <v>71</v>
      </c>
    </row>
    <row r="5" ht="12.75">
      <c r="C5" s="57" t="s">
        <v>70</v>
      </c>
    </row>
    <row r="6" ht="12.75">
      <c r="C6" s="57" t="s">
        <v>69</v>
      </c>
    </row>
    <row r="7" ht="12.75">
      <c r="C7" s="57" t="s">
        <v>68</v>
      </c>
    </row>
    <row r="8" spans="2:3" ht="12.75" customHeight="1">
      <c r="B8" s="63"/>
      <c r="C8" s="57" t="s">
        <v>89</v>
      </c>
    </row>
    <row r="9" spans="2:3" ht="12.75">
      <c r="B9" s="51"/>
      <c r="C9" s="62" t="s">
        <v>90</v>
      </c>
    </row>
    <row r="10" ht="12.75">
      <c r="B10" t="s">
        <v>43</v>
      </c>
    </row>
    <row r="12" spans="1:3" ht="15.75">
      <c r="A12" s="68" t="s">
        <v>0</v>
      </c>
      <c r="B12" s="68"/>
      <c r="C12" s="68"/>
    </row>
    <row r="13" spans="1:3" ht="15.75">
      <c r="A13" s="68" t="s">
        <v>86</v>
      </c>
      <c r="B13" s="68"/>
      <c r="C13" s="68"/>
    </row>
    <row r="14" ht="15" thickBot="1">
      <c r="B14" s="2"/>
    </row>
    <row r="15" spans="1:3" s="1" customFormat="1" ht="12.75">
      <c r="A15" s="69" t="s">
        <v>1</v>
      </c>
      <c r="B15" s="71" t="s">
        <v>2</v>
      </c>
      <c r="C15" s="73" t="s">
        <v>3</v>
      </c>
    </row>
    <row r="16" spans="1:3" s="1" customFormat="1" ht="18.75" customHeight="1" thickBot="1">
      <c r="A16" s="70"/>
      <c r="B16" s="72"/>
      <c r="C16" s="74"/>
    </row>
    <row r="17" spans="1:3" ht="25.5">
      <c r="A17" s="5" t="s">
        <v>4</v>
      </c>
      <c r="B17" s="6" t="s">
        <v>5</v>
      </c>
      <c r="C17" s="7">
        <f>C18+C22+C24+C27+C38+C40+C44+C47+C46+C20</f>
        <v>161679.30000000002</v>
      </c>
    </row>
    <row r="18" spans="1:3" ht="16.5" customHeight="1">
      <c r="A18" s="8" t="s">
        <v>6</v>
      </c>
      <c r="B18" s="9" t="s">
        <v>7</v>
      </c>
      <c r="C18" s="10">
        <f>SUM(C19:C19)</f>
        <v>50114.4</v>
      </c>
    </row>
    <row r="19" spans="1:3" ht="17.25" customHeight="1">
      <c r="A19" s="47" t="s">
        <v>8</v>
      </c>
      <c r="B19" s="11" t="s">
        <v>9</v>
      </c>
      <c r="C19" s="39">
        <f>48114.4+2000</f>
        <v>50114.4</v>
      </c>
    </row>
    <row r="20" spans="1:3" ht="26.25" customHeight="1">
      <c r="A20" s="35" t="s">
        <v>44</v>
      </c>
      <c r="B20" s="22" t="s">
        <v>45</v>
      </c>
      <c r="C20" s="10">
        <f>C21</f>
        <v>3595.3</v>
      </c>
    </row>
    <row r="21" spans="1:3" ht="24" customHeight="1">
      <c r="A21" s="47" t="s">
        <v>46</v>
      </c>
      <c r="B21" s="11" t="s">
        <v>47</v>
      </c>
      <c r="C21" s="39">
        <v>3595.3</v>
      </c>
    </row>
    <row r="22" spans="1:3" ht="14.25" customHeight="1" hidden="1">
      <c r="A22" s="8" t="s">
        <v>10</v>
      </c>
      <c r="B22" s="9" t="s">
        <v>11</v>
      </c>
      <c r="C22" s="10">
        <f>SUM(C23:C23)</f>
        <v>0</v>
      </c>
    </row>
    <row r="23" spans="1:3" ht="17.25" customHeight="1" hidden="1">
      <c r="A23" s="47" t="s">
        <v>12</v>
      </c>
      <c r="B23" s="11" t="s">
        <v>13</v>
      </c>
      <c r="C23" s="39">
        <v>0</v>
      </c>
    </row>
    <row r="24" spans="1:3" ht="16.5" customHeight="1">
      <c r="A24" s="8" t="s">
        <v>14</v>
      </c>
      <c r="B24" s="9" t="s">
        <v>15</v>
      </c>
      <c r="C24" s="10">
        <f>SUM(C25:C26)</f>
        <v>39054.5</v>
      </c>
    </row>
    <row r="25" spans="1:3" ht="16.5" customHeight="1">
      <c r="A25" s="12" t="s">
        <v>16</v>
      </c>
      <c r="B25" s="13" t="s">
        <v>17</v>
      </c>
      <c r="C25" s="39">
        <f>1328.8+1500</f>
        <v>2828.8</v>
      </c>
    </row>
    <row r="26" spans="1:3" ht="19.5" customHeight="1">
      <c r="A26" s="47" t="s">
        <v>18</v>
      </c>
      <c r="B26" s="11" t="s">
        <v>19</v>
      </c>
      <c r="C26" s="39">
        <v>36225.7</v>
      </c>
    </row>
    <row r="27" spans="1:3" ht="25.5">
      <c r="A27" s="8" t="s">
        <v>20</v>
      </c>
      <c r="B27" s="9" t="s">
        <v>21</v>
      </c>
      <c r="C27" s="10">
        <f>C28+C35+C33</f>
        <v>50695.200000000004</v>
      </c>
    </row>
    <row r="28" spans="1:3" ht="50.25" customHeight="1">
      <c r="A28" s="27" t="s">
        <v>22</v>
      </c>
      <c r="B28" s="28" t="s">
        <v>23</v>
      </c>
      <c r="C28" s="10">
        <f>C29+C32+C30+C31</f>
        <v>47970.200000000004</v>
      </c>
    </row>
    <row r="29" spans="1:3" ht="37.5" customHeight="1">
      <c r="A29" s="23" t="s">
        <v>48</v>
      </c>
      <c r="B29" s="24" t="s">
        <v>49</v>
      </c>
      <c r="C29" s="39">
        <f>26522.6+6000</f>
        <v>32522.6</v>
      </c>
    </row>
    <row r="30" spans="1:3" ht="46.5" customHeight="1">
      <c r="A30" s="36" t="s">
        <v>50</v>
      </c>
      <c r="B30" s="46" t="s">
        <v>51</v>
      </c>
      <c r="C30" s="39">
        <v>733.8</v>
      </c>
    </row>
    <row r="31" spans="1:3" ht="25.5" customHeight="1">
      <c r="A31" s="36" t="s">
        <v>79</v>
      </c>
      <c r="B31" s="58" t="s">
        <v>78</v>
      </c>
      <c r="C31" s="39">
        <v>150.4</v>
      </c>
    </row>
    <row r="32" spans="1:3" ht="28.5" customHeight="1">
      <c r="A32" s="52" t="s">
        <v>74</v>
      </c>
      <c r="B32" s="53" t="s">
        <v>75</v>
      </c>
      <c r="C32" s="54">
        <v>14563.4</v>
      </c>
    </row>
    <row r="33" spans="1:3" s="15" customFormat="1" ht="18.75" customHeight="1">
      <c r="A33" s="27" t="s">
        <v>54</v>
      </c>
      <c r="B33" s="34" t="s">
        <v>24</v>
      </c>
      <c r="C33" s="10">
        <f>C34</f>
        <v>25</v>
      </c>
    </row>
    <row r="34" spans="1:3" s="41" customFormat="1" ht="26.25" customHeight="1">
      <c r="A34" s="49" t="s">
        <v>62</v>
      </c>
      <c r="B34" s="40" t="s">
        <v>63</v>
      </c>
      <c r="C34" s="39">
        <v>25</v>
      </c>
    </row>
    <row r="35" spans="1:3" ht="42.75" customHeight="1">
      <c r="A35" s="29" t="s">
        <v>55</v>
      </c>
      <c r="B35" s="31" t="s">
        <v>25</v>
      </c>
      <c r="C35" s="30">
        <f>C36+C37</f>
        <v>2700</v>
      </c>
    </row>
    <row r="36" spans="1:3" ht="26.25" customHeight="1" hidden="1">
      <c r="A36" s="32" t="s">
        <v>56</v>
      </c>
      <c r="B36" s="26" t="s">
        <v>53</v>
      </c>
      <c r="C36" s="39">
        <v>0</v>
      </c>
    </row>
    <row r="37" spans="1:3" ht="51" customHeight="1">
      <c r="A37" s="32" t="s">
        <v>57</v>
      </c>
      <c r="B37" s="25" t="s">
        <v>77</v>
      </c>
      <c r="C37" s="39">
        <v>2700</v>
      </c>
    </row>
    <row r="38" spans="1:3" ht="17.25" customHeight="1">
      <c r="A38" s="16" t="s">
        <v>26</v>
      </c>
      <c r="B38" s="17" t="s">
        <v>27</v>
      </c>
      <c r="C38" s="18">
        <f>C39</f>
        <v>5181.6</v>
      </c>
    </row>
    <row r="39" spans="1:3" ht="16.5" customHeight="1">
      <c r="A39" s="48" t="s">
        <v>52</v>
      </c>
      <c r="B39" s="42" t="s">
        <v>66</v>
      </c>
      <c r="C39" s="43">
        <f>3913+850+400+18.6</f>
        <v>5181.6</v>
      </c>
    </row>
    <row r="40" spans="1:3" ht="14.25" customHeight="1">
      <c r="A40" s="8" t="s">
        <v>28</v>
      </c>
      <c r="B40" s="9" t="s">
        <v>29</v>
      </c>
      <c r="C40" s="10">
        <f>C41+C42+C43</f>
        <v>12809.6</v>
      </c>
    </row>
    <row r="41" spans="1:3" ht="49.5" customHeight="1">
      <c r="A41" s="47" t="s">
        <v>30</v>
      </c>
      <c r="B41" s="44" t="s">
        <v>65</v>
      </c>
      <c r="C41" s="39">
        <f>8322.2+1000</f>
        <v>9322.2</v>
      </c>
    </row>
    <row r="42" spans="1:3" ht="25.5">
      <c r="A42" s="47" t="s">
        <v>31</v>
      </c>
      <c r="B42" s="55" t="s">
        <v>67</v>
      </c>
      <c r="C42" s="39">
        <f>300+3000</f>
        <v>3300</v>
      </c>
    </row>
    <row r="43" spans="1:3" ht="51">
      <c r="A43" s="65" t="s">
        <v>87</v>
      </c>
      <c r="B43" s="64" t="s">
        <v>88</v>
      </c>
      <c r="C43" s="39">
        <v>187.4</v>
      </c>
    </row>
    <row r="44" spans="1:3" ht="15" customHeight="1">
      <c r="A44" s="8" t="s">
        <v>32</v>
      </c>
      <c r="B44" s="9" t="s">
        <v>33</v>
      </c>
      <c r="C44" s="10">
        <f>C45</f>
        <v>5</v>
      </c>
    </row>
    <row r="45" spans="1:3" ht="24" customHeight="1">
      <c r="A45" s="32" t="s">
        <v>58</v>
      </c>
      <c r="B45" s="37" t="s">
        <v>59</v>
      </c>
      <c r="C45" s="39">
        <v>5</v>
      </c>
    </row>
    <row r="46" spans="1:3" ht="13.5" customHeight="1">
      <c r="A46" s="8" t="s">
        <v>34</v>
      </c>
      <c r="B46" s="9" t="s">
        <v>35</v>
      </c>
      <c r="C46" s="18">
        <v>93.7</v>
      </c>
    </row>
    <row r="47" spans="1:3" ht="17.25" customHeight="1">
      <c r="A47" s="8" t="s">
        <v>36</v>
      </c>
      <c r="B47" s="9" t="s">
        <v>37</v>
      </c>
      <c r="C47" s="10">
        <f>C48</f>
        <v>130</v>
      </c>
    </row>
    <row r="48" spans="1:3" s="4" customFormat="1" ht="15.75" customHeight="1">
      <c r="A48" s="50" t="s">
        <v>60</v>
      </c>
      <c r="B48" s="14" t="s">
        <v>61</v>
      </c>
      <c r="C48" s="59">
        <f>4191.2-4191.2+78+52</f>
        <v>130</v>
      </c>
    </row>
    <row r="49" spans="1:3" ht="17.25" customHeight="1">
      <c r="A49" s="8" t="s">
        <v>38</v>
      </c>
      <c r="B49" s="33" t="s">
        <v>39</v>
      </c>
      <c r="C49" s="10">
        <f>SUM(C50)</f>
        <v>182074.30000000005</v>
      </c>
    </row>
    <row r="50" spans="1:4" ht="24.75" customHeight="1">
      <c r="A50" s="8" t="s">
        <v>40</v>
      </c>
      <c r="B50" s="19" t="s">
        <v>64</v>
      </c>
      <c r="C50" s="10">
        <f>C51+C52+C53+C54</f>
        <v>182074.30000000005</v>
      </c>
      <c r="D50" s="4"/>
    </row>
    <row r="51" spans="1:3" ht="16.5" customHeight="1">
      <c r="A51" s="56" t="s">
        <v>81</v>
      </c>
      <c r="B51" s="20" t="s">
        <v>80</v>
      </c>
      <c r="C51" s="59">
        <f>59384.8+8000</f>
        <v>67384.8</v>
      </c>
    </row>
    <row r="52" spans="1:3" ht="22.5" customHeight="1">
      <c r="A52" s="56" t="s">
        <v>82</v>
      </c>
      <c r="B52" s="20" t="s">
        <v>41</v>
      </c>
      <c r="C52" s="59">
        <f>90976.5+795.5+0.1</f>
        <v>91772.1</v>
      </c>
    </row>
    <row r="53" spans="1:3" ht="15" customHeight="1">
      <c r="A53" s="56" t="s">
        <v>84</v>
      </c>
      <c r="B53" s="20" t="s">
        <v>85</v>
      </c>
      <c r="C53" s="61">
        <v>1882.2</v>
      </c>
    </row>
    <row r="54" spans="1:3" ht="15.75" customHeight="1" thickBot="1">
      <c r="A54" s="56" t="s">
        <v>83</v>
      </c>
      <c r="B54" s="60" t="s">
        <v>76</v>
      </c>
      <c r="C54" s="61">
        <f>17897.2+3138</f>
        <v>21035.2</v>
      </c>
    </row>
    <row r="55" spans="1:3" s="21" customFormat="1" ht="18" customHeight="1" thickBot="1">
      <c r="A55" s="66" t="s">
        <v>42</v>
      </c>
      <c r="B55" s="67"/>
      <c r="C55" s="38">
        <f>C49+C17</f>
        <v>343753.6000000001</v>
      </c>
    </row>
    <row r="56" ht="12.75">
      <c r="C56" s="45"/>
    </row>
    <row r="57" ht="12.75">
      <c r="C57" s="45"/>
    </row>
    <row r="58" ht="12.75">
      <c r="C58" s="45"/>
    </row>
    <row r="59" ht="12.75">
      <c r="C59" s="45"/>
    </row>
    <row r="60" ht="12.75">
      <c r="C60" s="45"/>
    </row>
  </sheetData>
  <sheetProtection/>
  <mergeCells count="6">
    <mergeCell ref="A55:B55"/>
    <mergeCell ref="A13:C13"/>
    <mergeCell ref="A15:A16"/>
    <mergeCell ref="B15:B16"/>
    <mergeCell ref="C15:C16"/>
    <mergeCell ref="A12:C12"/>
  </mergeCells>
  <printOptions/>
  <pageMargins left="0.7874015748031497" right="0" top="0" bottom="0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Галина А. Семенова</cp:lastModifiedBy>
  <cp:lastPrinted>2018-11-28T08:57:39Z</cp:lastPrinted>
  <dcterms:created xsi:type="dcterms:W3CDTF">2005-12-20T08:48:21Z</dcterms:created>
  <dcterms:modified xsi:type="dcterms:W3CDTF">2018-11-28T08:57:43Z</dcterms:modified>
  <cp:category/>
  <cp:version/>
  <cp:contentType/>
  <cp:contentStatus/>
</cp:coreProperties>
</file>