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5" yWindow="65476" windowWidth="15915" windowHeight="1258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<sst xmlns="http://schemas.openxmlformats.org/spreadsheetml/2006/main" count="89" uniqueCount="89">
  <si>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</si>
  <si>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</si>
  <si>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</si>
  <si>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</si>
  <si>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</si>
  <si>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</si>
  <si>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</si>
  <si>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</si>
  <si>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</si>
  <si>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</si>
  <si>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</si>
  <si>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</si>
  <si>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</si>
  <si>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</si>
  <si>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</si>
  <si>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</si>
  <si>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</si>
  <si>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</si>
  <si>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</si>
  <si>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</si>
  <si>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</si>
  <si>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</si>
  <si>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</si>
  <si>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</si>
  <si>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</si>
  <si>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</si>
  <si>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</si>
  <si>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</si>
  <si>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</si>
  <si>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</si>
  <si>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</si>
  <si>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</si>
  <si>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</si>
  <si>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</si>
  <si>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</si>
  <si>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</si>
  <si>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</si>
  <si>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</si>
  <si>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</si>
  <si>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</si>
  <si>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</si>
  <si>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</si>
  <si>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</si>
  <si>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</si>
  <si>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</si>
  <si>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</si>
  <si>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</si>
  <si>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</si>
  <si>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</si>
  <si>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</si>
  <si>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</si>
  <si>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</si>
  <si>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</si>
  <si>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</si>
  <si>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</si>
  <si>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</si>
  <si>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</si>
  <si>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</si>
  <si>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</si>
  <si>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</si>
  <si>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</si>
  <si>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</si>
  <si>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</si>
  <si>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</si>
  <si>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</si>
  <si>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</si>
  <si>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</si>
  <si>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</si>
  <si>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</si>
  <si>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</si>
  <si>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</si>
  <si>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</si>
  <si>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</si>
  <si>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</si>
  <si>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</si>
  <si>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</si>
  <si>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Сланцевского муниципального района Ленинградской области на 2017 год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</si>
  <si>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</si>
  <si>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</si>
  <si>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</si>
  <si>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</si>
  <si>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</si>
  <si>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</si>
  <si>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</si>
  <si>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</si>
  <si>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 xml:space="preserve"> Субсидии бюджетам бюджетной системы Российской Федерации (межбюджетные субсидии)</t>
  </si>
  <si>
    <t xml:space="preserve"> Иные межбюджетные трансферты</t>
  </si>
  <si>
    <t xml:space="preserve">                                                                                                                                              15.12.2016  № 232  -гсд    </t>
  </si>
  <si>
    <t xml:space="preserve"> (в редакции решения совета депутатов от 19.12.2017 №326-гсд)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</si>
</sst>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179" fontId="12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179" fontId="0" fillId="0" borderId="19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1" fillId="0" borderId="20" xfId="0" applyFont="1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173" fontId="1" fillId="0" borderId="26" xfId="0" applyNumberFormat="1" applyFont="1" applyBorder="1" applyAlignment="1">
      <alignment horizontal="center" wrapText="1"/>
    </xf>
    <xf numFmtId="173" fontId="1" fillId="0" borderId="2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9"/>
  <sheetViews>
    <sheetView tabSelected="1" zoomScalePageLayoutView="0" workbookViewId="0" topLeftCell="A1">
      <selection activeCell="B15" sqref="B15:B16"/>
    </sheetView>
  </sheetViews>
  <sheetFormatPr defaultColWidth="9.00390625" defaultRowHeight="12.75"/>
  <cols>
    <col min="1" max="1" width="21.75390625" style="0" customWidth="1"/>
    <col min="2" max="2" width="88.625" style="0" customWidth="1"/>
    <col min="3" max="3" width="15.00390625" style="3" customWidth="1"/>
  </cols>
  <sheetData>
    <row r="2" ht="12.75">
      <c r="C2" s="61" t="s">
        <v>72</v>
      </c>
    </row>
    <row r="3" ht="12.75">
      <c r="C3" s="61" t="s">
        <v>71</v>
      </c>
    </row>
    <row r="4" ht="12.75">
      <c r="C4" s="61" t="s">
        <v>70</v>
      </c>
    </row>
    <row r="5" ht="12.75">
      <c r="C5" s="61" t="s">
        <v>69</v>
      </c>
    </row>
    <row r="6" ht="12.75">
      <c r="C6" s="61" t="s">
        <v>68</v>
      </c>
    </row>
    <row r="7" ht="12.75">
      <c r="C7" s="61" t="s">
        <v>67</v>
      </c>
    </row>
    <row r="8" spans="2:3" ht="12.75" customHeight="1">
      <c r="B8" s="69" t="s">
        <v>87</v>
      </c>
      <c r="C8" s="70"/>
    </row>
    <row r="9" spans="2:3" ht="18" customHeight="1">
      <c r="B9" s="55"/>
      <c r="C9" s="66" t="s">
        <v>88</v>
      </c>
    </row>
    <row r="10" ht="12.75">
      <c r="B10" t="s">
        <v>42</v>
      </c>
    </row>
    <row r="12" spans="1:3" ht="15.75">
      <c r="A12" s="73" t="s">
        <v>0</v>
      </c>
      <c r="B12" s="73"/>
      <c r="C12" s="73"/>
    </row>
    <row r="13" spans="1:3" ht="15.75">
      <c r="A13" s="73" t="s">
        <v>76</v>
      </c>
      <c r="B13" s="73"/>
      <c r="C13" s="73"/>
    </row>
    <row r="14" ht="15" thickBot="1">
      <c r="B14" s="2"/>
    </row>
    <row r="15" spans="1:3" s="1" customFormat="1" ht="12.75">
      <c r="A15" s="74" t="s">
        <v>1</v>
      </c>
      <c r="B15" s="76" t="s">
        <v>2</v>
      </c>
      <c r="C15" s="78" t="s">
        <v>3</v>
      </c>
    </row>
    <row r="16" spans="1:3" s="1" customFormat="1" ht="18.75" customHeight="1" thickBot="1">
      <c r="A16" s="75"/>
      <c r="B16" s="77"/>
      <c r="C16" s="79"/>
    </row>
    <row r="17" spans="1:3" ht="25.5">
      <c r="A17" s="5" t="s">
        <v>4</v>
      </c>
      <c r="B17" s="6" t="s">
        <v>5</v>
      </c>
      <c r="C17" s="7">
        <f>C18+C22+C24+C27+C38+C40+C43+C46+C45+C20</f>
        <v>154069.39999999997</v>
      </c>
    </row>
    <row r="18" spans="1:4" ht="16.5" customHeight="1">
      <c r="A18" s="8" t="s">
        <v>6</v>
      </c>
      <c r="B18" s="9" t="s">
        <v>7</v>
      </c>
      <c r="C18" s="10">
        <f>SUM(C19:C19)</f>
        <v>46532.6</v>
      </c>
      <c r="D18" s="11"/>
    </row>
    <row r="19" spans="1:4" ht="17.25" customHeight="1">
      <c r="A19" s="51" t="s">
        <v>8</v>
      </c>
      <c r="B19" s="12" t="s">
        <v>9</v>
      </c>
      <c r="C19" s="42">
        <f>43869.6+1563+1100</f>
        <v>46532.6</v>
      </c>
      <c r="D19" s="67"/>
    </row>
    <row r="20" spans="1:4" ht="17.25" customHeight="1">
      <c r="A20" s="38" t="s">
        <v>43</v>
      </c>
      <c r="B20" s="25" t="s">
        <v>44</v>
      </c>
      <c r="C20" s="10">
        <f>C21</f>
        <v>3812.8</v>
      </c>
      <c r="D20" s="11"/>
    </row>
    <row r="21" spans="1:4" ht="18" customHeight="1">
      <c r="A21" s="51" t="s">
        <v>45</v>
      </c>
      <c r="B21" s="12" t="s">
        <v>46</v>
      </c>
      <c r="C21" s="42">
        <v>3812.8</v>
      </c>
      <c r="D21" s="11"/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51" t="s">
        <v>12</v>
      </c>
      <c r="B23" s="12" t="s">
        <v>13</v>
      </c>
      <c r="C23" s="42">
        <f>55-55</f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38754.8</v>
      </c>
    </row>
    <row r="25" spans="1:3" ht="16.5" customHeight="1">
      <c r="A25" s="13" t="s">
        <v>16</v>
      </c>
      <c r="B25" s="14" t="s">
        <v>17</v>
      </c>
      <c r="C25" s="42">
        <f>1279+1400+88</f>
        <v>2767</v>
      </c>
    </row>
    <row r="26" spans="1:3" ht="19.5" customHeight="1">
      <c r="A26" s="51" t="s">
        <v>18</v>
      </c>
      <c r="B26" s="12" t="s">
        <v>19</v>
      </c>
      <c r="C26" s="42">
        <f>32760+2.5+2000+225.3+1000</f>
        <v>35987.8</v>
      </c>
    </row>
    <row r="27" spans="1:4" ht="25.5">
      <c r="A27" s="8" t="s">
        <v>20</v>
      </c>
      <c r="B27" s="9" t="s">
        <v>21</v>
      </c>
      <c r="C27" s="10">
        <f>C28+C35+C33</f>
        <v>47062</v>
      </c>
      <c r="D27" s="15"/>
    </row>
    <row r="28" spans="1:3" ht="50.25" customHeight="1">
      <c r="A28" s="30" t="s">
        <v>22</v>
      </c>
      <c r="B28" s="31" t="s">
        <v>23</v>
      </c>
      <c r="C28" s="10">
        <f>C29+C32+C30+C31</f>
        <v>43732.1</v>
      </c>
    </row>
    <row r="29" spans="1:3" ht="36.75" customHeight="1">
      <c r="A29" s="26" t="s">
        <v>47</v>
      </c>
      <c r="B29" s="27" t="s">
        <v>48</v>
      </c>
      <c r="C29" s="42">
        <f>25700.2+2452.8+3047+287.3</f>
        <v>31487.3</v>
      </c>
    </row>
    <row r="30" spans="1:3" ht="33.75" customHeight="1">
      <c r="A30" s="39" t="s">
        <v>49</v>
      </c>
      <c r="B30" s="50" t="s">
        <v>50</v>
      </c>
      <c r="C30" s="42">
        <f>683.6+530+78.2</f>
        <v>1291.8</v>
      </c>
    </row>
    <row r="31" spans="1:4" ht="25.5" customHeight="1">
      <c r="A31" s="39" t="s">
        <v>78</v>
      </c>
      <c r="B31" s="62" t="s">
        <v>77</v>
      </c>
      <c r="C31" s="42">
        <v>143.2</v>
      </c>
      <c r="D31" s="11"/>
    </row>
    <row r="32" spans="1:4" ht="28.5" customHeight="1">
      <c r="A32" s="56" t="s">
        <v>73</v>
      </c>
      <c r="B32" s="57" t="s">
        <v>74</v>
      </c>
      <c r="C32" s="58">
        <f>13869.9-3169.9+109.8</f>
        <v>10809.8</v>
      </c>
      <c r="D32" s="11"/>
    </row>
    <row r="33" spans="1:4" s="17" customFormat="1" ht="18.75" customHeight="1">
      <c r="A33" s="30" t="s">
        <v>53</v>
      </c>
      <c r="B33" s="37" t="s">
        <v>24</v>
      </c>
      <c r="C33" s="10">
        <f>C34</f>
        <v>482</v>
      </c>
      <c r="D33" s="18"/>
    </row>
    <row r="34" spans="1:4" s="44" customFormat="1" ht="26.25" customHeight="1">
      <c r="A34" s="53" t="s">
        <v>61</v>
      </c>
      <c r="B34" s="43" t="s">
        <v>62</v>
      </c>
      <c r="C34" s="42">
        <f>25+457</f>
        <v>482</v>
      </c>
      <c r="D34" s="45"/>
    </row>
    <row r="35" spans="1:3" ht="42.75" customHeight="1">
      <c r="A35" s="32" t="s">
        <v>54</v>
      </c>
      <c r="B35" s="34" t="s">
        <v>25</v>
      </c>
      <c r="C35" s="33">
        <f>C36+C37</f>
        <v>2847.9</v>
      </c>
    </row>
    <row r="36" spans="1:3" ht="26.25" customHeight="1" hidden="1">
      <c r="A36" s="35" t="s">
        <v>55</v>
      </c>
      <c r="B36" s="29" t="s">
        <v>52</v>
      </c>
      <c r="C36" s="42">
        <f>1.5-1.5</f>
        <v>0</v>
      </c>
    </row>
    <row r="37" spans="1:3" ht="39.75" customHeight="1">
      <c r="A37" s="35" t="s">
        <v>56</v>
      </c>
      <c r="B37" s="28" t="s">
        <v>75</v>
      </c>
      <c r="C37" s="42">
        <f>2597.9+250</f>
        <v>2847.9</v>
      </c>
    </row>
    <row r="38" spans="1:3" ht="17.25" customHeight="1">
      <c r="A38" s="19" t="s">
        <v>26</v>
      </c>
      <c r="B38" s="20" t="s">
        <v>27</v>
      </c>
      <c r="C38" s="21">
        <f>C39</f>
        <v>4148.5</v>
      </c>
    </row>
    <row r="39" spans="1:3" ht="16.5" customHeight="1">
      <c r="A39" s="52" t="s">
        <v>51</v>
      </c>
      <c r="B39" s="46" t="s">
        <v>65</v>
      </c>
      <c r="C39" s="47">
        <f>3287+80+500+150+31.5+100</f>
        <v>4148.5</v>
      </c>
    </row>
    <row r="40" spans="1:3" ht="14.25" customHeight="1">
      <c r="A40" s="8" t="s">
        <v>28</v>
      </c>
      <c r="B40" s="9" t="s">
        <v>29</v>
      </c>
      <c r="C40" s="10">
        <f>C41+C42</f>
        <v>13466.4</v>
      </c>
    </row>
    <row r="41" spans="1:3" ht="42" customHeight="1">
      <c r="A41" s="51" t="s">
        <v>30</v>
      </c>
      <c r="B41" s="48" t="s">
        <v>64</v>
      </c>
      <c r="C41" s="42">
        <f>7684.8+2133.6+1300+380</f>
        <v>11498.4</v>
      </c>
    </row>
    <row r="42" spans="1:4" ht="23.25" customHeight="1">
      <c r="A42" s="51" t="s">
        <v>31</v>
      </c>
      <c r="B42" s="59" t="s">
        <v>66</v>
      </c>
      <c r="C42" s="42">
        <f>300+498.8+137.2+1032</f>
        <v>1968</v>
      </c>
      <c r="D42" s="68"/>
    </row>
    <row r="43" spans="1:3" ht="15" customHeight="1">
      <c r="A43" s="8" t="s">
        <v>32</v>
      </c>
      <c r="B43" s="9" t="s">
        <v>33</v>
      </c>
      <c r="C43" s="10">
        <f>C44</f>
        <v>10</v>
      </c>
    </row>
    <row r="44" spans="1:3" ht="24" customHeight="1">
      <c r="A44" s="35" t="s">
        <v>57</v>
      </c>
      <c r="B44" s="40" t="s">
        <v>58</v>
      </c>
      <c r="C44" s="42">
        <v>10</v>
      </c>
    </row>
    <row r="45" spans="1:3" ht="13.5" customHeight="1">
      <c r="A45" s="8" t="s">
        <v>34</v>
      </c>
      <c r="B45" s="9" t="s">
        <v>35</v>
      </c>
      <c r="C45" s="21">
        <v>100</v>
      </c>
    </row>
    <row r="46" spans="1:3" ht="17.25" customHeight="1">
      <c r="A46" s="8" t="s">
        <v>36</v>
      </c>
      <c r="B46" s="9" t="s">
        <v>37</v>
      </c>
      <c r="C46" s="10">
        <f>C47</f>
        <v>182.29999999999998</v>
      </c>
    </row>
    <row r="47" spans="1:3" s="4" customFormat="1" ht="15.75" customHeight="1">
      <c r="A47" s="54" t="s">
        <v>59</v>
      </c>
      <c r="B47" s="16" t="s">
        <v>60</v>
      </c>
      <c r="C47" s="42">
        <f>50+82.7+49.6</f>
        <v>182.29999999999998</v>
      </c>
    </row>
    <row r="48" spans="1:3" ht="15" customHeight="1">
      <c r="A48" s="8" t="s">
        <v>38</v>
      </c>
      <c r="B48" s="36" t="s">
        <v>39</v>
      </c>
      <c r="C48" s="10">
        <f>SUM(C49)</f>
        <v>189009</v>
      </c>
    </row>
    <row r="49" spans="1:4" ht="15" customHeight="1">
      <c r="A49" s="8" t="s">
        <v>40</v>
      </c>
      <c r="B49" s="22" t="s">
        <v>63</v>
      </c>
      <c r="C49" s="10">
        <f>C50+C51+C52+C53</f>
        <v>189009</v>
      </c>
      <c r="D49" s="15"/>
    </row>
    <row r="50" spans="1:3" ht="16.5" customHeight="1">
      <c r="A50" s="60" t="s">
        <v>80</v>
      </c>
      <c r="B50" s="23" t="s">
        <v>79</v>
      </c>
      <c r="C50" s="63">
        <v>51091.5</v>
      </c>
    </row>
    <row r="51" spans="1:3" ht="16.5" customHeight="1">
      <c r="A51" s="60" t="s">
        <v>81</v>
      </c>
      <c r="B51" s="23" t="s">
        <v>85</v>
      </c>
      <c r="C51" s="63">
        <f>99290.3+120.8-1147.7+1106.5</f>
        <v>99369.90000000001</v>
      </c>
    </row>
    <row r="52" spans="1:3" ht="15" customHeight="1">
      <c r="A52" s="60" t="s">
        <v>83</v>
      </c>
      <c r="B52" s="23" t="s">
        <v>84</v>
      </c>
      <c r="C52" s="65">
        <v>1736.3</v>
      </c>
    </row>
    <row r="53" spans="1:3" ht="15.75" customHeight="1" thickBot="1">
      <c r="A53" s="60" t="s">
        <v>82</v>
      </c>
      <c r="B53" s="64" t="s">
        <v>86</v>
      </c>
      <c r="C53" s="65">
        <f>18075.1+3196.2+15540</f>
        <v>36811.3</v>
      </c>
    </row>
    <row r="54" spans="1:3" s="24" customFormat="1" ht="18" customHeight="1" thickBot="1">
      <c r="A54" s="71" t="s">
        <v>41</v>
      </c>
      <c r="B54" s="72"/>
      <c r="C54" s="41">
        <f>C48+C17</f>
        <v>343078.39999999997</v>
      </c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</sheetData>
  <sheetProtection/>
  <mergeCells count="7">
    <mergeCell ref="B8:C8"/>
    <mergeCell ref="A54:B54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2018-01-15T08:41:07Z</cp:lastPrinted>
  <dcterms:created xsi:type="dcterms:W3CDTF">2005-12-20T08:48:21Z</dcterms:created>
  <dcterms:modified xsi:type="dcterms:W3CDTF">2018-01-15T08:41:10Z</dcterms:modified>
  <cp:category/>
  <cp:version/>
  <cp:contentType/>
  <cp:contentStatus/>
</cp:coreProperties>
</file>