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Приложение 2.1" sheetId="1" r:id="rId1"/>
  </sheets>
  <definedNames>
    <definedName name="_Toc384891825" localSheetId="0">'Приложение 2.1'!$B$5</definedName>
    <definedName name="_xlnm.Print_Titles" localSheetId="0">'Приложение 2.1'!$10:$10</definedName>
  </definedNames>
  <calcPr calcId="145621"/>
</workbook>
</file>

<file path=xl/calcChain.xml><?xml version="1.0" encoding="utf-8"?>
<calcChain xmlns="http://schemas.openxmlformats.org/spreadsheetml/2006/main">
  <c r="G152" i="1" l="1"/>
  <c r="G151" i="1"/>
  <c r="G153" i="1"/>
  <c r="G161" i="1"/>
  <c r="D161" i="1"/>
  <c r="G147" i="1" l="1"/>
  <c r="D147" i="1" s="1"/>
  <c r="G146" i="1"/>
  <c r="D148" i="1"/>
  <c r="F74" i="1" l="1"/>
  <c r="G74" i="1"/>
  <c r="H74" i="1"/>
  <c r="E74" i="1"/>
  <c r="E149" i="1"/>
  <c r="F149" i="1"/>
  <c r="G149" i="1"/>
  <c r="H149" i="1"/>
  <c r="D73" i="1"/>
  <c r="D134" i="1" l="1"/>
  <c r="D137" i="1"/>
  <c r="D138" i="1"/>
  <c r="D139" i="1"/>
  <c r="D140" i="1"/>
  <c r="D141" i="1"/>
  <c r="D135" i="1"/>
  <c r="D136" i="1"/>
  <c r="D142" i="1"/>
  <c r="D143" i="1"/>
  <c r="D144" i="1"/>
  <c r="D145" i="1"/>
  <c r="F152" i="1" l="1"/>
  <c r="H152" i="1"/>
  <c r="E152" i="1"/>
  <c r="H153" i="1"/>
  <c r="F153" i="1"/>
  <c r="H151" i="1"/>
  <c r="F151" i="1"/>
  <c r="E153" i="1"/>
  <c r="E151" i="1"/>
  <c r="D150" i="1"/>
  <c r="D146" i="1"/>
  <c r="D149" i="1" s="1"/>
  <c r="D132" i="1"/>
  <c r="E133" i="1"/>
  <c r="F133" i="1"/>
  <c r="H133" i="1"/>
  <c r="E154" i="1" l="1"/>
  <c r="F154" i="1"/>
  <c r="G154" i="1"/>
  <c r="H154" i="1"/>
  <c r="E155" i="1"/>
  <c r="F155" i="1"/>
  <c r="G155" i="1"/>
  <c r="H155" i="1"/>
  <c r="E156" i="1"/>
  <c r="F156" i="1"/>
  <c r="G156" i="1"/>
  <c r="H156" i="1"/>
  <c r="E157" i="1"/>
  <c r="F157" i="1"/>
  <c r="G157" i="1"/>
  <c r="H157" i="1"/>
  <c r="D155" i="1" l="1"/>
  <c r="D156" i="1"/>
  <c r="D154" i="1"/>
  <c r="D153" i="1"/>
  <c r="D124" i="1"/>
  <c r="D123" i="1"/>
  <c r="D126" i="1"/>
  <c r="D125" i="1"/>
  <c r="D127" i="1"/>
  <c r="G121" i="1"/>
  <c r="D116" i="1"/>
  <c r="D115" i="1"/>
  <c r="D118" i="1"/>
  <c r="D117" i="1"/>
  <c r="D119" i="1"/>
  <c r="E106" i="1"/>
  <c r="E109" i="1"/>
  <c r="E108" i="1"/>
  <c r="E107" i="1"/>
  <c r="E111" i="1"/>
  <c r="H107" i="1"/>
  <c r="G107" i="1"/>
  <c r="F107" i="1"/>
  <c r="H106" i="1"/>
  <c r="G106" i="1"/>
  <c r="F106" i="1"/>
  <c r="H109" i="1"/>
  <c r="G109" i="1"/>
  <c r="F109" i="1"/>
  <c r="H108" i="1"/>
  <c r="G108" i="1"/>
  <c r="F108" i="1"/>
  <c r="H110" i="1"/>
  <c r="G110" i="1"/>
  <c r="F110" i="1"/>
  <c r="E110" i="1"/>
  <c r="D92" i="1"/>
  <c r="D91" i="1"/>
  <c r="D94" i="1"/>
  <c r="D93" i="1"/>
  <c r="D95" i="1"/>
  <c r="E75" i="1"/>
  <c r="F75" i="1"/>
  <c r="G75" i="1"/>
  <c r="H75" i="1"/>
  <c r="E76" i="1"/>
  <c r="F76" i="1"/>
  <c r="G76" i="1"/>
  <c r="H76" i="1"/>
  <c r="H161" i="1" s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D48" i="1"/>
  <c r="D47" i="1"/>
  <c r="D46" i="1"/>
  <c r="D45" i="1"/>
  <c r="D49" i="1"/>
  <c r="D40" i="1"/>
  <c r="D39" i="1"/>
  <c r="D38" i="1"/>
  <c r="D37" i="1"/>
  <c r="D41" i="1"/>
  <c r="D30" i="1"/>
  <c r="D29" i="1"/>
  <c r="D32" i="1"/>
  <c r="D31" i="1"/>
  <c r="D33" i="1"/>
  <c r="D20" i="1"/>
  <c r="D24" i="1"/>
  <c r="D23" i="1"/>
  <c r="D26" i="1"/>
  <c r="D25" i="1"/>
  <c r="D22" i="1"/>
  <c r="D21" i="1"/>
  <c r="F161" i="1" l="1"/>
  <c r="F162" i="1"/>
  <c r="E164" i="1"/>
  <c r="F160" i="1"/>
  <c r="E160" i="1"/>
  <c r="H163" i="1"/>
  <c r="E161" i="1"/>
  <c r="G163" i="1"/>
  <c r="D78" i="1"/>
  <c r="H160" i="1"/>
  <c r="H164" i="1"/>
  <c r="F163" i="1"/>
  <c r="E163" i="1"/>
  <c r="F164" i="1"/>
  <c r="D131" i="1"/>
  <c r="D152" i="1"/>
  <c r="G162" i="1"/>
  <c r="G164" i="1"/>
  <c r="E162" i="1"/>
  <c r="D108" i="1"/>
  <c r="H162" i="1"/>
  <c r="D107" i="1"/>
  <c r="D109" i="1"/>
  <c r="D106" i="1"/>
  <c r="D77" i="1"/>
  <c r="D110" i="1"/>
  <c r="D79" i="1"/>
  <c r="D75" i="1"/>
  <c r="D76" i="1"/>
  <c r="D162" i="1" l="1"/>
  <c r="D164" i="1"/>
  <c r="G160" i="1"/>
  <c r="D160" i="1" s="1"/>
  <c r="D163" i="1"/>
  <c r="G133" i="1" l="1"/>
  <c r="D151" i="1" l="1"/>
  <c r="D36" i="1" l="1"/>
  <c r="D42" i="1"/>
  <c r="E105" i="1" l="1"/>
  <c r="F105" i="1"/>
  <c r="G105" i="1"/>
  <c r="H105" i="1"/>
  <c r="F111" i="1"/>
  <c r="G111" i="1"/>
  <c r="H111" i="1"/>
  <c r="F159" i="1" l="1"/>
  <c r="G159" i="1"/>
  <c r="H159" i="1"/>
  <c r="F165" i="1"/>
  <c r="H165" i="1"/>
  <c r="D74" i="1"/>
  <c r="F51" i="1"/>
  <c r="G27" i="1"/>
  <c r="E165" i="1"/>
  <c r="D28" i="1"/>
  <c r="D44" i="1"/>
  <c r="D90" i="1"/>
  <c r="D114" i="1"/>
  <c r="D122" i="1"/>
  <c r="D130" i="1"/>
  <c r="D105" i="1" l="1"/>
  <c r="G165" i="1"/>
  <c r="E159" i="1"/>
  <c r="D111" i="1" l="1"/>
  <c r="D159" i="1" l="1"/>
  <c r="D157" i="1"/>
  <c r="D165" i="1" l="1"/>
  <c r="E27" i="1"/>
  <c r="H158" i="1" l="1"/>
  <c r="E158" i="1"/>
  <c r="D133" i="1"/>
  <c r="E129" i="1"/>
  <c r="F129" i="1"/>
  <c r="G129" i="1"/>
  <c r="H129" i="1"/>
  <c r="D128" i="1"/>
  <c r="E121" i="1"/>
  <c r="F121" i="1"/>
  <c r="H121" i="1"/>
  <c r="D120" i="1"/>
  <c r="D96" i="1"/>
  <c r="E97" i="1"/>
  <c r="F97" i="1"/>
  <c r="G97" i="1"/>
  <c r="H97" i="1"/>
  <c r="D34" i="1"/>
  <c r="H43" i="1"/>
  <c r="G43" i="1"/>
  <c r="F43" i="1"/>
  <c r="E43" i="1"/>
  <c r="E51" i="1"/>
  <c r="G51" i="1"/>
  <c r="H51" i="1"/>
  <c r="D50" i="1"/>
  <c r="E35" i="1"/>
  <c r="F35" i="1"/>
  <c r="G35" i="1"/>
  <c r="H35" i="1"/>
  <c r="F27" i="1"/>
  <c r="H27" i="1"/>
  <c r="D97" i="1" l="1"/>
  <c r="E166" i="1"/>
  <c r="F112" i="1"/>
  <c r="E112" i="1"/>
  <c r="D121" i="1"/>
  <c r="F81" i="1"/>
  <c r="F166" i="1"/>
  <c r="D129" i="1"/>
  <c r="D158" i="1"/>
  <c r="H166" i="1"/>
  <c r="F158" i="1"/>
  <c r="G158" i="1"/>
  <c r="D80" i="1"/>
  <c r="G81" i="1"/>
  <c r="E81" i="1"/>
  <c r="G112" i="1"/>
  <c r="H112" i="1"/>
  <c r="D43" i="1"/>
  <c r="D51" i="1"/>
  <c r="D35" i="1"/>
  <c r="D27" i="1"/>
  <c r="D81" i="1" l="1"/>
  <c r="D112" i="1"/>
  <c r="D166" i="1"/>
  <c r="H81" i="1"/>
  <c r="G166" i="1"/>
</calcChain>
</file>

<file path=xl/sharedStrings.xml><?xml version="1.0" encoding="utf-8"?>
<sst xmlns="http://schemas.openxmlformats.org/spreadsheetml/2006/main" count="166" uniqueCount="88">
  <si>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</si>
  <si>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</si>
  <si>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</si>
  <si>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</si>
  <si>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</si>
  <si>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</si>
  <si>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</si>
  <si>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</si>
  <si>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План реализации мероприятий муниципальной программы «Управление муниципальными финансами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</si>
  <si>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</si>
  <si>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</si>
  <si>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</si>
  <si>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</si>
  <si>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</si>
  <si>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</si>
  <si>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</si>
  <si>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</si>
  <si>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</si>
  <si>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</si>
  <si>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</si>
  <si>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</si>
  <si>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</si>
  <si>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</si>
  <si>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</si>
  <si>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</si>
  <si>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</si>
  <si>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</si>
  <si>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</si>
  <si>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</si>
  <si>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</si>
  <si>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</si>
  <si>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</si>
  <si>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</si>
  <si>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</si>
  <si>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</si>
  <si>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</si>
  <si>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</si>
  <si>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</si>
  <si>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</si>
  <si>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</si>
  <si>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</si>
  <si>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</si>
  <si>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</si>
  <si>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</si>
  <si>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</si>
  <si>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</si>
  <si>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</si>
  <si>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</si>
  <si>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</si>
  <si>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</si>
  <si>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</si>
  <si>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</si>
  <si>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</si>
  <si>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</si>
  <si>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</si>
  <si>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</si>
  <si>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</si>
  <si>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</si>
  <si>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</si>
  <si>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</si>
  <si>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</si>
  <si>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</si>
  <si>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</si>
  <si>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</si>
  <si>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</si>
  <si>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</si>
  <si>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</si>
  <si>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</si>
  <si>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</si>
  <si>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</si>
  <si>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</si>
  <si>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</si>
  <si>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</si>
  <si>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</si>
  <si>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</si>
  <si>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</si>
  <si>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3.15.</t>
  </si>
  <si>
    <t>Иные межбюджетные трансферты на обеспечение переселения граждан из аварийного жилищного фонда</t>
  </si>
  <si>
    <t>3.16.</t>
  </si>
  <si>
    <t>3.17.</t>
  </si>
  <si>
    <t>Иные межбюджетные трансферты на финансовое обеспечение капитального ремонта объектов культуры</t>
  </si>
  <si>
    <t>Приложение 2.1</t>
  </si>
  <si>
    <t>и муниципальным долгом Сланцевского муниципального района» на 2024-2030 годы</t>
  </si>
  <si>
    <t>1.9.</t>
  </si>
  <si>
    <t>Поощрение муниципальных управленческих команд за достижение показателей деятельности ОМСУ</t>
  </si>
  <si>
    <t>Иные межбюджетные трансферты бюджетам муниципальных образований поселений на финансовое обеспечение капитального ремонта и ремонта автомобильных дорог</t>
  </si>
  <si>
    <t>ВСЕГО по программе на 2024-2030 годы</t>
  </si>
  <si>
    <t>областной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</si>
</sst>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tabSelected="1" topLeftCell="A148" zoomScaleNormal="100" workbookViewId="0">
      <selection activeCell="G153" sqref="G153"/>
    </sheetView>
  </sheetViews>
  <sheetFormatPr defaultRowHeight="15" x14ac:dyDescent="0.25"/>
  <cols>
    <col min="1" max="1" width="5.7109375" style="1" customWidth="1"/>
    <col min="2" max="2" width="60.7109375" style="1" customWidth="1"/>
    <col min="3" max="3" width="7.85546875" style="1" customWidth="1"/>
    <col min="4" max="4" width="11.85546875" style="1" customWidth="1"/>
    <col min="5" max="5" width="10.28515625" style="1" customWidth="1"/>
    <col min="6" max="6" width="11.85546875" style="1" bestFit="1" customWidth="1"/>
    <col min="7" max="8" width="10.28515625" style="1" customWidth="1"/>
    <col min="9" max="9" width="16.7109375" style="1" customWidth="1"/>
    <col min="10" max="16384" width="9.140625" style="1"/>
  </cols>
  <sheetData>
    <row r="1" spans="1:9" s="2" customFormat="1" ht="18.75" x14ac:dyDescent="0.25">
      <c r="I1" s="7" t="s">
        <v>81</v>
      </c>
    </row>
    <row r="2" spans="1:9" s="2" customFormat="1" ht="18.75" x14ac:dyDescent="0.25">
      <c r="B2" s="8"/>
    </row>
    <row r="3" spans="1:9" s="2" customFormat="1" ht="18.75" x14ac:dyDescent="0.25">
      <c r="A3" s="42" t="s">
        <v>8</v>
      </c>
      <c r="B3" s="42"/>
      <c r="C3" s="42"/>
      <c r="D3" s="42"/>
      <c r="E3" s="42"/>
      <c r="F3" s="42"/>
      <c r="G3" s="42"/>
      <c r="H3" s="42"/>
      <c r="I3" s="42"/>
    </row>
    <row r="4" spans="1:9" s="2" customFormat="1" ht="18.75" x14ac:dyDescent="0.25">
      <c r="A4" s="42" t="s">
        <v>82</v>
      </c>
      <c r="B4" s="42"/>
      <c r="C4" s="42"/>
      <c r="D4" s="42"/>
      <c r="E4" s="42"/>
      <c r="F4" s="42"/>
      <c r="G4" s="42"/>
      <c r="H4" s="42"/>
      <c r="I4" s="42"/>
    </row>
    <row r="5" spans="1:9" s="2" customFormat="1" ht="18.75" x14ac:dyDescent="0.25">
      <c r="B5" s="8"/>
      <c r="D5" s="9"/>
      <c r="E5" s="9"/>
      <c r="F5" s="9"/>
      <c r="G5" s="9"/>
      <c r="H5" s="9"/>
    </row>
    <row r="6" spans="1:9" s="2" customFormat="1" x14ac:dyDescent="0.25">
      <c r="A6" s="37" t="s">
        <v>11</v>
      </c>
      <c r="B6" s="37" t="s">
        <v>12</v>
      </c>
      <c r="C6" s="37" t="s">
        <v>5</v>
      </c>
      <c r="D6" s="37" t="s">
        <v>13</v>
      </c>
      <c r="E6" s="37"/>
      <c r="F6" s="37"/>
      <c r="G6" s="37"/>
      <c r="H6" s="37"/>
      <c r="I6" s="37" t="s">
        <v>15</v>
      </c>
    </row>
    <row r="7" spans="1:9" s="2" customFormat="1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s="2" customFormat="1" ht="15.75" x14ac:dyDescent="0.25">
      <c r="A8" s="37"/>
      <c r="B8" s="37"/>
      <c r="C8" s="37"/>
      <c r="D8" s="37" t="s">
        <v>16</v>
      </c>
      <c r="E8" s="37" t="s">
        <v>14</v>
      </c>
      <c r="F8" s="37"/>
      <c r="G8" s="37"/>
      <c r="H8" s="37"/>
      <c r="I8" s="37"/>
    </row>
    <row r="9" spans="1:9" s="2" customFormat="1" ht="94.5" x14ac:dyDescent="0.25">
      <c r="A9" s="37"/>
      <c r="B9" s="37"/>
      <c r="C9" s="37"/>
      <c r="D9" s="37"/>
      <c r="E9" s="18" t="s">
        <v>6</v>
      </c>
      <c r="F9" s="18" t="s">
        <v>87</v>
      </c>
      <c r="G9" s="18" t="s">
        <v>0</v>
      </c>
      <c r="H9" s="18" t="s">
        <v>7</v>
      </c>
      <c r="I9" s="37"/>
    </row>
    <row r="10" spans="1:9" s="2" customFormat="1" ht="15.75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s="2" customFormat="1" ht="15.75" x14ac:dyDescent="0.25">
      <c r="A11" s="41" t="s">
        <v>9</v>
      </c>
      <c r="B11" s="41"/>
      <c r="C11" s="41"/>
      <c r="D11" s="41"/>
      <c r="E11" s="41"/>
      <c r="F11" s="41"/>
      <c r="G11" s="41"/>
      <c r="H11" s="41"/>
      <c r="I11" s="41"/>
    </row>
    <row r="12" spans="1:9" s="2" customFormat="1" ht="15.75" x14ac:dyDescent="0.25">
      <c r="A12" s="41" t="s">
        <v>17</v>
      </c>
      <c r="B12" s="41"/>
      <c r="C12" s="41"/>
      <c r="D12" s="41"/>
      <c r="E12" s="41"/>
      <c r="F12" s="41"/>
      <c r="G12" s="41"/>
      <c r="H12" s="41"/>
      <c r="I12" s="41"/>
    </row>
    <row r="13" spans="1:9" s="2" customFormat="1" ht="15.75" x14ac:dyDescent="0.25">
      <c r="A13" s="24" t="s">
        <v>18</v>
      </c>
      <c r="B13" s="26" t="s">
        <v>19</v>
      </c>
      <c r="C13" s="13">
        <v>2024</v>
      </c>
      <c r="D13" s="38" t="s">
        <v>2</v>
      </c>
      <c r="E13" s="39"/>
      <c r="F13" s="39"/>
      <c r="G13" s="39"/>
      <c r="H13" s="40"/>
      <c r="I13" s="24" t="s">
        <v>1</v>
      </c>
    </row>
    <row r="14" spans="1:9" s="2" customFormat="1" ht="15.75" x14ac:dyDescent="0.25">
      <c r="A14" s="28"/>
      <c r="B14" s="35"/>
      <c r="C14" s="13">
        <v>2025</v>
      </c>
      <c r="D14" s="38" t="s">
        <v>2</v>
      </c>
      <c r="E14" s="39"/>
      <c r="F14" s="39"/>
      <c r="G14" s="39"/>
      <c r="H14" s="40"/>
      <c r="I14" s="28"/>
    </row>
    <row r="15" spans="1:9" s="2" customFormat="1" ht="15.75" x14ac:dyDescent="0.25">
      <c r="A15" s="28"/>
      <c r="B15" s="35"/>
      <c r="C15" s="13">
        <v>2026</v>
      </c>
      <c r="D15" s="38" t="s">
        <v>2</v>
      </c>
      <c r="E15" s="39"/>
      <c r="F15" s="39"/>
      <c r="G15" s="39"/>
      <c r="H15" s="40"/>
      <c r="I15" s="28"/>
    </row>
    <row r="16" spans="1:9" s="2" customFormat="1" ht="15.75" x14ac:dyDescent="0.25">
      <c r="A16" s="28"/>
      <c r="B16" s="35"/>
      <c r="C16" s="13">
        <v>2027</v>
      </c>
      <c r="D16" s="38" t="s">
        <v>2</v>
      </c>
      <c r="E16" s="39"/>
      <c r="F16" s="39"/>
      <c r="G16" s="39"/>
      <c r="H16" s="40"/>
      <c r="I16" s="28"/>
    </row>
    <row r="17" spans="1:9" s="2" customFormat="1" ht="15.75" x14ac:dyDescent="0.25">
      <c r="A17" s="28"/>
      <c r="B17" s="35"/>
      <c r="C17" s="13">
        <v>2028</v>
      </c>
      <c r="D17" s="38" t="s">
        <v>2</v>
      </c>
      <c r="E17" s="39"/>
      <c r="F17" s="39"/>
      <c r="G17" s="39"/>
      <c r="H17" s="40"/>
      <c r="I17" s="28"/>
    </row>
    <row r="18" spans="1:9" s="2" customFormat="1" ht="15.75" x14ac:dyDescent="0.25">
      <c r="A18" s="28"/>
      <c r="B18" s="35"/>
      <c r="C18" s="13">
        <v>2029</v>
      </c>
      <c r="D18" s="38" t="s">
        <v>2</v>
      </c>
      <c r="E18" s="39"/>
      <c r="F18" s="39"/>
      <c r="G18" s="39"/>
      <c r="H18" s="40"/>
      <c r="I18" s="28"/>
    </row>
    <row r="19" spans="1:9" s="2" customFormat="1" ht="15.75" x14ac:dyDescent="0.25">
      <c r="A19" s="25"/>
      <c r="B19" s="27"/>
      <c r="C19" s="13">
        <v>2030</v>
      </c>
      <c r="D19" s="38" t="s">
        <v>2</v>
      </c>
      <c r="E19" s="39"/>
      <c r="F19" s="39"/>
      <c r="G19" s="39"/>
      <c r="H19" s="40"/>
      <c r="I19" s="25"/>
    </row>
    <row r="20" spans="1:9" s="2" customFormat="1" ht="15.75" x14ac:dyDescent="0.25">
      <c r="A20" s="24" t="s">
        <v>20</v>
      </c>
      <c r="B20" s="26" t="s">
        <v>21</v>
      </c>
      <c r="C20" s="13">
        <v>2024</v>
      </c>
      <c r="D20" s="5">
        <f>SUM(E20:H20)</f>
        <v>24672</v>
      </c>
      <c r="E20" s="5"/>
      <c r="F20" s="6"/>
      <c r="G20" s="5">
        <v>24672</v>
      </c>
      <c r="H20" s="5"/>
      <c r="I20" s="24" t="s">
        <v>1</v>
      </c>
    </row>
    <row r="21" spans="1:9" s="2" customFormat="1" ht="15.75" x14ac:dyDescent="0.25">
      <c r="A21" s="28"/>
      <c r="B21" s="35"/>
      <c r="C21" s="13">
        <v>2025</v>
      </c>
      <c r="D21" s="5">
        <f t="shared" ref="D21" si="0">SUM(E21:H21)</f>
        <v>21961.9</v>
      </c>
      <c r="E21" s="5"/>
      <c r="F21" s="6"/>
      <c r="G21" s="5">
        <v>21961.9</v>
      </c>
      <c r="H21" s="5"/>
      <c r="I21" s="28"/>
    </row>
    <row r="22" spans="1:9" s="2" customFormat="1" ht="15.75" x14ac:dyDescent="0.25">
      <c r="A22" s="28"/>
      <c r="B22" s="35"/>
      <c r="C22" s="13">
        <v>2026</v>
      </c>
      <c r="D22" s="5">
        <f t="shared" ref="D22:D25" si="1">SUM(E22:H22)</f>
        <v>23714.5</v>
      </c>
      <c r="E22" s="5"/>
      <c r="F22" s="6"/>
      <c r="G22" s="5">
        <v>23714.5</v>
      </c>
      <c r="H22" s="5"/>
      <c r="I22" s="28"/>
    </row>
    <row r="23" spans="1:9" s="2" customFormat="1" ht="15.75" x14ac:dyDescent="0.25">
      <c r="A23" s="28"/>
      <c r="B23" s="35"/>
      <c r="C23" s="13">
        <v>2027</v>
      </c>
      <c r="D23" s="5">
        <f t="shared" ref="D23:D24" si="2">SUM(E23:H23)</f>
        <v>23714</v>
      </c>
      <c r="E23" s="5"/>
      <c r="F23" s="6"/>
      <c r="G23" s="5">
        <v>23714</v>
      </c>
      <c r="H23" s="5"/>
      <c r="I23" s="28"/>
    </row>
    <row r="24" spans="1:9" s="2" customFormat="1" ht="15.75" x14ac:dyDescent="0.25">
      <c r="A24" s="28"/>
      <c r="B24" s="35"/>
      <c r="C24" s="13">
        <v>2028</v>
      </c>
      <c r="D24" s="5">
        <f t="shared" si="2"/>
        <v>24662.6</v>
      </c>
      <c r="E24" s="5"/>
      <c r="F24" s="6"/>
      <c r="G24" s="5">
        <v>24662.6</v>
      </c>
      <c r="H24" s="5"/>
      <c r="I24" s="28"/>
    </row>
    <row r="25" spans="1:9" s="2" customFormat="1" ht="15.75" x14ac:dyDescent="0.25">
      <c r="A25" s="28"/>
      <c r="B25" s="35"/>
      <c r="C25" s="13">
        <v>2029</v>
      </c>
      <c r="D25" s="5">
        <f t="shared" si="1"/>
        <v>25649.1</v>
      </c>
      <c r="E25" s="5"/>
      <c r="F25" s="6"/>
      <c r="G25" s="5">
        <v>25649.1</v>
      </c>
      <c r="H25" s="5"/>
      <c r="I25" s="28"/>
    </row>
    <row r="26" spans="1:9" s="2" customFormat="1" ht="15.75" x14ac:dyDescent="0.25">
      <c r="A26" s="25"/>
      <c r="B26" s="27"/>
      <c r="C26" s="13">
        <v>2030</v>
      </c>
      <c r="D26" s="5">
        <f t="shared" ref="D26" si="3">SUM(E26:H26)</f>
        <v>26675.1</v>
      </c>
      <c r="E26" s="5"/>
      <c r="F26" s="6"/>
      <c r="G26" s="5">
        <v>26675.1</v>
      </c>
      <c r="H26" s="5"/>
      <c r="I26" s="25"/>
    </row>
    <row r="27" spans="1:9" s="2" customFormat="1" ht="15.75" x14ac:dyDescent="0.25">
      <c r="A27" s="17"/>
      <c r="B27" s="12" t="s">
        <v>3</v>
      </c>
      <c r="C27" s="17"/>
      <c r="D27" s="4">
        <f>SUM(D20:D26)</f>
        <v>171049.2</v>
      </c>
      <c r="E27" s="4">
        <f>SUM(E20:E26)</f>
        <v>0</v>
      </c>
      <c r="F27" s="4">
        <f>SUM(F20:F26)</f>
        <v>0</v>
      </c>
      <c r="G27" s="4">
        <f>SUM(G20:G26)</f>
        <v>171049.2</v>
      </c>
      <c r="H27" s="4">
        <f>SUM(H20:H26)</f>
        <v>0</v>
      </c>
      <c r="I27" s="17"/>
    </row>
    <row r="28" spans="1:9" s="2" customFormat="1" ht="15.75" x14ac:dyDescent="0.25">
      <c r="A28" s="24" t="s">
        <v>22</v>
      </c>
      <c r="B28" s="26" t="s">
        <v>23</v>
      </c>
      <c r="C28" s="13">
        <v>2024</v>
      </c>
      <c r="D28" s="5">
        <f t="shared" ref="D28:D34" si="4">SUM(E28:H28)</f>
        <v>3525</v>
      </c>
      <c r="E28" s="5"/>
      <c r="F28" s="5"/>
      <c r="G28" s="5"/>
      <c r="H28" s="5">
        <v>3525</v>
      </c>
      <c r="I28" s="24" t="s">
        <v>1</v>
      </c>
    </row>
    <row r="29" spans="1:9" s="2" customFormat="1" ht="15.75" x14ac:dyDescent="0.25">
      <c r="A29" s="28"/>
      <c r="B29" s="35"/>
      <c r="C29" s="13">
        <v>2025</v>
      </c>
      <c r="D29" s="5">
        <f t="shared" ref="D29:D30" si="5">SUM(E29:H29)</f>
        <v>3525</v>
      </c>
      <c r="E29" s="5"/>
      <c r="F29" s="5"/>
      <c r="G29" s="5"/>
      <c r="H29" s="5">
        <v>3525</v>
      </c>
      <c r="I29" s="28"/>
    </row>
    <row r="30" spans="1:9" s="2" customFormat="1" ht="15.75" x14ac:dyDescent="0.25">
      <c r="A30" s="28"/>
      <c r="B30" s="35"/>
      <c r="C30" s="13">
        <v>2026</v>
      </c>
      <c r="D30" s="5">
        <f t="shared" si="5"/>
        <v>3525</v>
      </c>
      <c r="E30" s="5"/>
      <c r="F30" s="5"/>
      <c r="G30" s="5"/>
      <c r="H30" s="5">
        <v>3525</v>
      </c>
      <c r="I30" s="28"/>
    </row>
    <row r="31" spans="1:9" s="2" customFormat="1" ht="15.75" x14ac:dyDescent="0.25">
      <c r="A31" s="28"/>
      <c r="B31" s="35"/>
      <c r="C31" s="13">
        <v>2027</v>
      </c>
      <c r="D31" s="5">
        <f t="shared" si="4"/>
        <v>3184.2</v>
      </c>
      <c r="E31" s="5"/>
      <c r="F31" s="5"/>
      <c r="G31" s="5"/>
      <c r="H31" s="5">
        <v>3184.2</v>
      </c>
      <c r="I31" s="28"/>
    </row>
    <row r="32" spans="1:9" s="2" customFormat="1" ht="15.75" x14ac:dyDescent="0.25">
      <c r="A32" s="28"/>
      <c r="B32" s="35"/>
      <c r="C32" s="13">
        <v>2028</v>
      </c>
      <c r="D32" s="5">
        <f t="shared" ref="D32" si="6">SUM(E32:H32)</f>
        <v>3184.2</v>
      </c>
      <c r="E32" s="5"/>
      <c r="F32" s="5"/>
      <c r="G32" s="5"/>
      <c r="H32" s="5">
        <v>3184.2</v>
      </c>
      <c r="I32" s="28"/>
    </row>
    <row r="33" spans="1:9" s="2" customFormat="1" ht="15.75" x14ac:dyDescent="0.25">
      <c r="A33" s="28"/>
      <c r="B33" s="35"/>
      <c r="C33" s="13">
        <v>2029</v>
      </c>
      <c r="D33" s="5">
        <f t="shared" ref="D33" si="7">SUM(E33:H33)</f>
        <v>3184.2</v>
      </c>
      <c r="E33" s="5"/>
      <c r="F33" s="5"/>
      <c r="G33" s="5"/>
      <c r="H33" s="5">
        <v>3184.2</v>
      </c>
      <c r="I33" s="28"/>
    </row>
    <row r="34" spans="1:9" s="2" customFormat="1" ht="15.75" x14ac:dyDescent="0.25">
      <c r="A34" s="25"/>
      <c r="B34" s="27"/>
      <c r="C34" s="13">
        <v>2030</v>
      </c>
      <c r="D34" s="5">
        <f t="shared" si="4"/>
        <v>3184.2</v>
      </c>
      <c r="E34" s="5"/>
      <c r="F34" s="5"/>
      <c r="G34" s="5"/>
      <c r="H34" s="5">
        <v>3184.2</v>
      </c>
      <c r="I34" s="25"/>
    </row>
    <row r="35" spans="1:9" s="2" customFormat="1" ht="15.75" x14ac:dyDescent="0.25">
      <c r="A35" s="17"/>
      <c r="B35" s="12" t="s">
        <v>3</v>
      </c>
      <c r="C35" s="17"/>
      <c r="D35" s="4">
        <f>SUM(D28:D34)</f>
        <v>23311.800000000003</v>
      </c>
      <c r="E35" s="4">
        <f>SUM(E28:E34)</f>
        <v>0</v>
      </c>
      <c r="F35" s="4">
        <f>SUM(F28:F34)</f>
        <v>0</v>
      </c>
      <c r="G35" s="4">
        <f>SUM(G28:G34)</f>
        <v>0</v>
      </c>
      <c r="H35" s="4">
        <f>SUM(H28:H34)</f>
        <v>23311.800000000003</v>
      </c>
      <c r="I35" s="17"/>
    </row>
    <row r="36" spans="1:9" s="2" customFormat="1" ht="15.75" x14ac:dyDescent="0.25">
      <c r="A36" s="24" t="s">
        <v>24</v>
      </c>
      <c r="B36" s="26" t="s">
        <v>25</v>
      </c>
      <c r="C36" s="13">
        <v>2024</v>
      </c>
      <c r="D36" s="5">
        <f t="shared" ref="D36:D42" si="8">SUM(E36:H36)</f>
        <v>60</v>
      </c>
      <c r="E36" s="5"/>
      <c r="F36" s="5"/>
      <c r="G36" s="5"/>
      <c r="H36" s="5">
        <v>60</v>
      </c>
      <c r="I36" s="24" t="s">
        <v>1</v>
      </c>
    </row>
    <row r="37" spans="1:9" s="2" customFormat="1" ht="15.75" x14ac:dyDescent="0.25">
      <c r="A37" s="28"/>
      <c r="B37" s="35"/>
      <c r="C37" s="13">
        <v>2025</v>
      </c>
      <c r="D37" s="5">
        <f t="shared" si="8"/>
        <v>60</v>
      </c>
      <c r="E37" s="5"/>
      <c r="F37" s="5"/>
      <c r="G37" s="5"/>
      <c r="H37" s="5">
        <v>60</v>
      </c>
      <c r="I37" s="28"/>
    </row>
    <row r="38" spans="1:9" s="2" customFormat="1" ht="15.75" x14ac:dyDescent="0.25">
      <c r="A38" s="28"/>
      <c r="B38" s="35"/>
      <c r="C38" s="13">
        <v>2026</v>
      </c>
      <c r="D38" s="5">
        <f t="shared" si="8"/>
        <v>60</v>
      </c>
      <c r="E38" s="5"/>
      <c r="F38" s="5"/>
      <c r="G38" s="5"/>
      <c r="H38" s="5">
        <v>60</v>
      </c>
      <c r="I38" s="28"/>
    </row>
    <row r="39" spans="1:9" s="2" customFormat="1" ht="15.75" x14ac:dyDescent="0.25">
      <c r="A39" s="28"/>
      <c r="B39" s="35"/>
      <c r="C39" s="13">
        <v>2027</v>
      </c>
      <c r="D39" s="5">
        <f t="shared" si="8"/>
        <v>60</v>
      </c>
      <c r="E39" s="5"/>
      <c r="F39" s="5"/>
      <c r="G39" s="5"/>
      <c r="H39" s="5">
        <v>60</v>
      </c>
      <c r="I39" s="28"/>
    </row>
    <row r="40" spans="1:9" s="2" customFormat="1" ht="15.75" x14ac:dyDescent="0.25">
      <c r="A40" s="28"/>
      <c r="B40" s="35"/>
      <c r="C40" s="13">
        <v>2028</v>
      </c>
      <c r="D40" s="5">
        <f t="shared" si="8"/>
        <v>60</v>
      </c>
      <c r="E40" s="5"/>
      <c r="F40" s="5"/>
      <c r="G40" s="5"/>
      <c r="H40" s="5">
        <v>60</v>
      </c>
      <c r="I40" s="28"/>
    </row>
    <row r="41" spans="1:9" s="2" customFormat="1" ht="15.75" x14ac:dyDescent="0.25">
      <c r="A41" s="28"/>
      <c r="B41" s="35"/>
      <c r="C41" s="13">
        <v>2029</v>
      </c>
      <c r="D41" s="5">
        <f t="shared" si="8"/>
        <v>60</v>
      </c>
      <c r="E41" s="5"/>
      <c r="F41" s="5"/>
      <c r="G41" s="5"/>
      <c r="H41" s="5">
        <v>60</v>
      </c>
      <c r="I41" s="28"/>
    </row>
    <row r="42" spans="1:9" s="2" customFormat="1" ht="15.75" x14ac:dyDescent="0.25">
      <c r="A42" s="25"/>
      <c r="B42" s="27"/>
      <c r="C42" s="13">
        <v>2030</v>
      </c>
      <c r="D42" s="5">
        <f t="shared" si="8"/>
        <v>60</v>
      </c>
      <c r="E42" s="5"/>
      <c r="F42" s="5"/>
      <c r="G42" s="5"/>
      <c r="H42" s="5">
        <v>60</v>
      </c>
      <c r="I42" s="25"/>
    </row>
    <row r="43" spans="1:9" s="2" customFormat="1" ht="15.75" x14ac:dyDescent="0.25">
      <c r="A43" s="17"/>
      <c r="B43" s="12" t="s">
        <v>3</v>
      </c>
      <c r="C43" s="17"/>
      <c r="D43" s="4">
        <f>SUM(D36:D42)</f>
        <v>420</v>
      </c>
      <c r="E43" s="4">
        <f>SUM(E36:E42)</f>
        <v>0</v>
      </c>
      <c r="F43" s="4">
        <f>SUM(F36:F42)</f>
        <v>0</v>
      </c>
      <c r="G43" s="4">
        <f>SUM(G36:G42)</f>
        <v>0</v>
      </c>
      <c r="H43" s="4">
        <f>SUM(H36:H42)</f>
        <v>420</v>
      </c>
      <c r="I43" s="17"/>
    </row>
    <row r="44" spans="1:9" s="2" customFormat="1" ht="15.75" x14ac:dyDescent="0.25">
      <c r="A44" s="24" t="s">
        <v>26</v>
      </c>
      <c r="B44" s="26" t="s">
        <v>27</v>
      </c>
      <c r="C44" s="18">
        <v>2024</v>
      </c>
      <c r="D44" s="3">
        <f t="shared" ref="D44:D49" si="9">SUM(E44:H44)</f>
        <v>100.8</v>
      </c>
      <c r="E44" s="3"/>
      <c r="F44" s="3">
        <v>100.8</v>
      </c>
      <c r="G44" s="3"/>
      <c r="H44" s="3"/>
      <c r="I44" s="24" t="s">
        <v>1</v>
      </c>
    </row>
    <row r="45" spans="1:9" s="2" customFormat="1" ht="15.75" x14ac:dyDescent="0.25">
      <c r="A45" s="28"/>
      <c r="B45" s="35"/>
      <c r="C45" s="18">
        <v>2025</v>
      </c>
      <c r="D45" s="3">
        <f t="shared" ref="D45:D46" si="10">SUM(E45:H45)</f>
        <v>100.8</v>
      </c>
      <c r="E45" s="3"/>
      <c r="F45" s="3">
        <v>100.8</v>
      </c>
      <c r="G45" s="3"/>
      <c r="H45" s="3"/>
      <c r="I45" s="28"/>
    </row>
    <row r="46" spans="1:9" s="2" customFormat="1" ht="15.75" x14ac:dyDescent="0.25">
      <c r="A46" s="28"/>
      <c r="B46" s="35"/>
      <c r="C46" s="18">
        <v>2026</v>
      </c>
      <c r="D46" s="3">
        <f t="shared" si="10"/>
        <v>100.8</v>
      </c>
      <c r="E46" s="3"/>
      <c r="F46" s="3">
        <v>100.8</v>
      </c>
      <c r="G46" s="3"/>
      <c r="H46" s="3"/>
      <c r="I46" s="28"/>
    </row>
    <row r="47" spans="1:9" s="2" customFormat="1" ht="15.75" x14ac:dyDescent="0.25">
      <c r="A47" s="28"/>
      <c r="B47" s="35"/>
      <c r="C47" s="18">
        <v>2027</v>
      </c>
      <c r="D47" s="3">
        <f t="shared" ref="D47:D48" si="11">SUM(E47:H47)</f>
        <v>82.5</v>
      </c>
      <c r="E47" s="3"/>
      <c r="F47" s="3">
        <v>82.5</v>
      </c>
      <c r="G47" s="3"/>
      <c r="H47" s="3"/>
      <c r="I47" s="28"/>
    </row>
    <row r="48" spans="1:9" s="2" customFormat="1" ht="15.75" x14ac:dyDescent="0.25">
      <c r="A48" s="28"/>
      <c r="B48" s="35"/>
      <c r="C48" s="18">
        <v>2028</v>
      </c>
      <c r="D48" s="3">
        <f t="shared" si="11"/>
        <v>82.5</v>
      </c>
      <c r="E48" s="3"/>
      <c r="F48" s="3">
        <v>82.5</v>
      </c>
      <c r="G48" s="3"/>
      <c r="H48" s="3"/>
      <c r="I48" s="28"/>
    </row>
    <row r="49" spans="1:9" s="2" customFormat="1" ht="15.75" x14ac:dyDescent="0.25">
      <c r="A49" s="28"/>
      <c r="B49" s="35"/>
      <c r="C49" s="18">
        <v>2029</v>
      </c>
      <c r="D49" s="3">
        <f t="shared" si="9"/>
        <v>82.5</v>
      </c>
      <c r="E49" s="3"/>
      <c r="F49" s="3">
        <v>82.5</v>
      </c>
      <c r="G49" s="3"/>
      <c r="H49" s="3"/>
      <c r="I49" s="28"/>
    </row>
    <row r="50" spans="1:9" s="2" customFormat="1" ht="15.75" x14ac:dyDescent="0.25">
      <c r="A50" s="25"/>
      <c r="B50" s="27"/>
      <c r="C50" s="18">
        <v>2030</v>
      </c>
      <c r="D50" s="3">
        <f t="shared" ref="D50" si="12">SUM(E50:H50)</f>
        <v>82.5</v>
      </c>
      <c r="E50" s="3"/>
      <c r="F50" s="3">
        <v>82.5</v>
      </c>
      <c r="G50" s="3"/>
      <c r="H50" s="3"/>
      <c r="I50" s="25"/>
    </row>
    <row r="51" spans="1:9" s="2" customFormat="1" ht="15.75" x14ac:dyDescent="0.25">
      <c r="A51" s="17"/>
      <c r="B51" s="12" t="s">
        <v>3</v>
      </c>
      <c r="C51" s="17"/>
      <c r="D51" s="4">
        <f>SUM(D44:D50)</f>
        <v>632.4</v>
      </c>
      <c r="E51" s="4">
        <f>SUM(E44:E50)</f>
        <v>0</v>
      </c>
      <c r="F51" s="4">
        <f>SUM(F44:F50)</f>
        <v>632.4</v>
      </c>
      <c r="G51" s="4">
        <f>SUM(G44:G50)</f>
        <v>0</v>
      </c>
      <c r="H51" s="4">
        <f>SUM(H44:H50)</f>
        <v>0</v>
      </c>
      <c r="I51" s="17"/>
    </row>
    <row r="52" spans="1:9" s="2" customFormat="1" ht="15.75" x14ac:dyDescent="0.25">
      <c r="A52" s="24" t="s">
        <v>28</v>
      </c>
      <c r="B52" s="26" t="s">
        <v>29</v>
      </c>
      <c r="C52" s="18">
        <v>2024</v>
      </c>
      <c r="D52" s="36" t="s">
        <v>2</v>
      </c>
      <c r="E52" s="36"/>
      <c r="F52" s="36"/>
      <c r="G52" s="36"/>
      <c r="H52" s="36"/>
      <c r="I52" s="24" t="s">
        <v>1</v>
      </c>
    </row>
    <row r="53" spans="1:9" s="2" customFormat="1" ht="15.75" x14ac:dyDescent="0.25">
      <c r="A53" s="28"/>
      <c r="B53" s="35"/>
      <c r="C53" s="18">
        <v>2025</v>
      </c>
      <c r="D53" s="36" t="s">
        <v>2</v>
      </c>
      <c r="E53" s="36"/>
      <c r="F53" s="36"/>
      <c r="G53" s="36"/>
      <c r="H53" s="36"/>
      <c r="I53" s="28"/>
    </row>
    <row r="54" spans="1:9" s="2" customFormat="1" ht="15.75" x14ac:dyDescent="0.25">
      <c r="A54" s="28"/>
      <c r="B54" s="35"/>
      <c r="C54" s="18">
        <v>2026</v>
      </c>
      <c r="D54" s="36" t="s">
        <v>2</v>
      </c>
      <c r="E54" s="36"/>
      <c r="F54" s="36"/>
      <c r="G54" s="36"/>
      <c r="H54" s="36"/>
      <c r="I54" s="28"/>
    </row>
    <row r="55" spans="1:9" s="2" customFormat="1" ht="15.75" x14ac:dyDescent="0.25">
      <c r="A55" s="28"/>
      <c r="B55" s="35"/>
      <c r="C55" s="18">
        <v>2027</v>
      </c>
      <c r="D55" s="36" t="s">
        <v>2</v>
      </c>
      <c r="E55" s="36"/>
      <c r="F55" s="36"/>
      <c r="G55" s="36"/>
      <c r="H55" s="36"/>
      <c r="I55" s="28"/>
    </row>
    <row r="56" spans="1:9" s="2" customFormat="1" ht="15.75" x14ac:dyDescent="0.25">
      <c r="A56" s="28"/>
      <c r="B56" s="35"/>
      <c r="C56" s="18">
        <v>2028</v>
      </c>
      <c r="D56" s="36" t="s">
        <v>2</v>
      </c>
      <c r="E56" s="36"/>
      <c r="F56" s="36"/>
      <c r="G56" s="36"/>
      <c r="H56" s="36"/>
      <c r="I56" s="28"/>
    </row>
    <row r="57" spans="1:9" s="2" customFormat="1" ht="15.75" x14ac:dyDescent="0.25">
      <c r="A57" s="28"/>
      <c r="B57" s="35"/>
      <c r="C57" s="18">
        <v>2029</v>
      </c>
      <c r="D57" s="36" t="s">
        <v>2</v>
      </c>
      <c r="E57" s="36"/>
      <c r="F57" s="36"/>
      <c r="G57" s="36"/>
      <c r="H57" s="36"/>
      <c r="I57" s="28"/>
    </row>
    <row r="58" spans="1:9" s="2" customFormat="1" ht="15.75" x14ac:dyDescent="0.25">
      <c r="A58" s="25"/>
      <c r="B58" s="27"/>
      <c r="C58" s="18">
        <v>2030</v>
      </c>
      <c r="D58" s="36" t="s">
        <v>2</v>
      </c>
      <c r="E58" s="36"/>
      <c r="F58" s="36"/>
      <c r="G58" s="36"/>
      <c r="H58" s="36"/>
      <c r="I58" s="25"/>
    </row>
    <row r="59" spans="1:9" s="2" customFormat="1" ht="15.75" x14ac:dyDescent="0.25">
      <c r="A59" s="24" t="s">
        <v>30</v>
      </c>
      <c r="B59" s="26" t="s">
        <v>31</v>
      </c>
      <c r="C59" s="18">
        <v>2024</v>
      </c>
      <c r="D59" s="36" t="s">
        <v>2</v>
      </c>
      <c r="E59" s="36"/>
      <c r="F59" s="36"/>
      <c r="G59" s="36"/>
      <c r="H59" s="36"/>
      <c r="I59" s="24" t="s">
        <v>1</v>
      </c>
    </row>
    <row r="60" spans="1:9" s="2" customFormat="1" ht="15.75" x14ac:dyDescent="0.25">
      <c r="A60" s="28"/>
      <c r="B60" s="35"/>
      <c r="C60" s="18">
        <v>2025</v>
      </c>
      <c r="D60" s="36" t="s">
        <v>2</v>
      </c>
      <c r="E60" s="36"/>
      <c r="F60" s="36"/>
      <c r="G60" s="36"/>
      <c r="H60" s="36"/>
      <c r="I60" s="28"/>
    </row>
    <row r="61" spans="1:9" s="2" customFormat="1" ht="15.75" x14ac:dyDescent="0.25">
      <c r="A61" s="28"/>
      <c r="B61" s="35"/>
      <c r="C61" s="18">
        <v>2026</v>
      </c>
      <c r="D61" s="36" t="s">
        <v>2</v>
      </c>
      <c r="E61" s="36"/>
      <c r="F61" s="36"/>
      <c r="G61" s="36"/>
      <c r="H61" s="36"/>
      <c r="I61" s="28"/>
    </row>
    <row r="62" spans="1:9" s="2" customFormat="1" ht="15.75" x14ac:dyDescent="0.25">
      <c r="A62" s="28"/>
      <c r="B62" s="35"/>
      <c r="C62" s="18">
        <v>2027</v>
      </c>
      <c r="D62" s="36" t="s">
        <v>2</v>
      </c>
      <c r="E62" s="36"/>
      <c r="F62" s="36"/>
      <c r="G62" s="36"/>
      <c r="H62" s="36"/>
      <c r="I62" s="28"/>
    </row>
    <row r="63" spans="1:9" s="2" customFormat="1" ht="15.75" x14ac:dyDescent="0.25">
      <c r="A63" s="28"/>
      <c r="B63" s="35"/>
      <c r="C63" s="18">
        <v>2028</v>
      </c>
      <c r="D63" s="36" t="s">
        <v>2</v>
      </c>
      <c r="E63" s="36"/>
      <c r="F63" s="36"/>
      <c r="G63" s="36"/>
      <c r="H63" s="36"/>
      <c r="I63" s="28"/>
    </row>
    <row r="64" spans="1:9" s="2" customFormat="1" ht="15.75" x14ac:dyDescent="0.25">
      <c r="A64" s="28"/>
      <c r="B64" s="35"/>
      <c r="C64" s="18">
        <v>2029</v>
      </c>
      <c r="D64" s="36" t="s">
        <v>2</v>
      </c>
      <c r="E64" s="36"/>
      <c r="F64" s="36"/>
      <c r="G64" s="36"/>
      <c r="H64" s="36"/>
      <c r="I64" s="28"/>
    </row>
    <row r="65" spans="1:9" s="2" customFormat="1" ht="15.75" x14ac:dyDescent="0.25">
      <c r="A65" s="25"/>
      <c r="B65" s="27"/>
      <c r="C65" s="18">
        <v>2030</v>
      </c>
      <c r="D65" s="36" t="s">
        <v>2</v>
      </c>
      <c r="E65" s="36"/>
      <c r="F65" s="36"/>
      <c r="G65" s="36"/>
      <c r="H65" s="36"/>
      <c r="I65" s="25"/>
    </row>
    <row r="66" spans="1:9" s="2" customFormat="1" ht="15.75" x14ac:dyDescent="0.25">
      <c r="A66" s="24" t="s">
        <v>32</v>
      </c>
      <c r="B66" s="26" t="s">
        <v>33</v>
      </c>
      <c r="C66" s="18">
        <v>2024</v>
      </c>
      <c r="D66" s="36" t="s">
        <v>2</v>
      </c>
      <c r="E66" s="36"/>
      <c r="F66" s="36"/>
      <c r="G66" s="36"/>
      <c r="H66" s="36"/>
      <c r="I66" s="24" t="s">
        <v>1</v>
      </c>
    </row>
    <row r="67" spans="1:9" s="2" customFormat="1" ht="15.75" x14ac:dyDescent="0.25">
      <c r="A67" s="28"/>
      <c r="B67" s="35"/>
      <c r="C67" s="18">
        <v>2025</v>
      </c>
      <c r="D67" s="36" t="s">
        <v>2</v>
      </c>
      <c r="E67" s="36"/>
      <c r="F67" s="36"/>
      <c r="G67" s="36"/>
      <c r="H67" s="36"/>
      <c r="I67" s="28"/>
    </row>
    <row r="68" spans="1:9" s="2" customFormat="1" ht="15.75" x14ac:dyDescent="0.25">
      <c r="A68" s="28"/>
      <c r="B68" s="35"/>
      <c r="C68" s="18">
        <v>2026</v>
      </c>
      <c r="D68" s="36" t="s">
        <v>2</v>
      </c>
      <c r="E68" s="36"/>
      <c r="F68" s="36"/>
      <c r="G68" s="36"/>
      <c r="H68" s="36"/>
      <c r="I68" s="28"/>
    </row>
    <row r="69" spans="1:9" s="2" customFormat="1" ht="15.75" x14ac:dyDescent="0.25">
      <c r="A69" s="28"/>
      <c r="B69" s="35"/>
      <c r="C69" s="18">
        <v>2027</v>
      </c>
      <c r="D69" s="36" t="s">
        <v>2</v>
      </c>
      <c r="E69" s="36"/>
      <c r="F69" s="36"/>
      <c r="G69" s="36"/>
      <c r="H69" s="36"/>
      <c r="I69" s="28"/>
    </row>
    <row r="70" spans="1:9" s="2" customFormat="1" ht="15.75" x14ac:dyDescent="0.25">
      <c r="A70" s="28"/>
      <c r="B70" s="35"/>
      <c r="C70" s="18">
        <v>2028</v>
      </c>
      <c r="D70" s="36" t="s">
        <v>2</v>
      </c>
      <c r="E70" s="36"/>
      <c r="F70" s="36"/>
      <c r="G70" s="36"/>
      <c r="H70" s="36"/>
      <c r="I70" s="28"/>
    </row>
    <row r="71" spans="1:9" s="2" customFormat="1" ht="15.75" x14ac:dyDescent="0.25">
      <c r="A71" s="28"/>
      <c r="B71" s="35"/>
      <c r="C71" s="18">
        <v>2029</v>
      </c>
      <c r="D71" s="36" t="s">
        <v>2</v>
      </c>
      <c r="E71" s="36"/>
      <c r="F71" s="36"/>
      <c r="G71" s="36"/>
      <c r="H71" s="36"/>
      <c r="I71" s="28"/>
    </row>
    <row r="72" spans="1:9" s="2" customFormat="1" ht="15.75" x14ac:dyDescent="0.25">
      <c r="A72" s="25"/>
      <c r="B72" s="27"/>
      <c r="C72" s="18">
        <v>2030</v>
      </c>
      <c r="D72" s="36" t="s">
        <v>2</v>
      </c>
      <c r="E72" s="36"/>
      <c r="F72" s="36"/>
      <c r="G72" s="36"/>
      <c r="H72" s="36"/>
      <c r="I72" s="25"/>
    </row>
    <row r="73" spans="1:9" s="2" customFormat="1" ht="31.5" x14ac:dyDescent="0.25">
      <c r="A73" s="21" t="s">
        <v>83</v>
      </c>
      <c r="B73" s="19" t="s">
        <v>84</v>
      </c>
      <c r="C73" s="18">
        <v>2024</v>
      </c>
      <c r="D73" s="3">
        <f t="shared" ref="D73" si="13">SUM(E73:H73)</f>
        <v>0</v>
      </c>
      <c r="E73" s="3"/>
      <c r="F73" s="3"/>
      <c r="G73" s="3"/>
      <c r="H73" s="3"/>
      <c r="I73" s="14" t="s">
        <v>1</v>
      </c>
    </row>
    <row r="74" spans="1:9" s="2" customFormat="1" ht="15.75" x14ac:dyDescent="0.25">
      <c r="A74" s="41"/>
      <c r="B74" s="29" t="s">
        <v>10</v>
      </c>
      <c r="C74" s="17">
        <v>2024</v>
      </c>
      <c r="D74" s="4">
        <f t="shared" ref="D74" si="14">SUM(E74:H74)</f>
        <v>28357.8</v>
      </c>
      <c r="E74" s="4">
        <f>E20+E28+E36+E44+E73</f>
        <v>0</v>
      </c>
      <c r="F74" s="4">
        <f t="shared" ref="F74:H74" si="15">F20+F28+F36+F44+F73</f>
        <v>100.8</v>
      </c>
      <c r="G74" s="4">
        <f t="shared" si="15"/>
        <v>24672</v>
      </c>
      <c r="H74" s="4">
        <f t="shared" si="15"/>
        <v>3585</v>
      </c>
      <c r="I74" s="41"/>
    </row>
    <row r="75" spans="1:9" s="2" customFormat="1" ht="15.75" x14ac:dyDescent="0.25">
      <c r="A75" s="41"/>
      <c r="B75" s="30"/>
      <c r="C75" s="17">
        <v>2025</v>
      </c>
      <c r="D75" s="4">
        <f t="shared" ref="D75:D76" si="16">SUM(E75:H75)</f>
        <v>25647.7</v>
      </c>
      <c r="E75" s="4">
        <f t="shared" ref="E75:H80" si="17">E21+E29+E37+E45</f>
        <v>0</v>
      </c>
      <c r="F75" s="4">
        <f t="shared" si="17"/>
        <v>100.8</v>
      </c>
      <c r="G75" s="4">
        <f t="shared" si="17"/>
        <v>21961.9</v>
      </c>
      <c r="H75" s="4">
        <f t="shared" si="17"/>
        <v>3585</v>
      </c>
      <c r="I75" s="41"/>
    </row>
    <row r="76" spans="1:9" s="2" customFormat="1" ht="15.75" x14ac:dyDescent="0.25">
      <c r="A76" s="41"/>
      <c r="B76" s="30"/>
      <c r="C76" s="17">
        <v>2026</v>
      </c>
      <c r="D76" s="4">
        <f t="shared" si="16"/>
        <v>27400.3</v>
      </c>
      <c r="E76" s="4">
        <f t="shared" si="17"/>
        <v>0</v>
      </c>
      <c r="F76" s="4">
        <f t="shared" si="17"/>
        <v>100.8</v>
      </c>
      <c r="G76" s="4">
        <f t="shared" si="17"/>
        <v>23714.5</v>
      </c>
      <c r="H76" s="4">
        <f t="shared" si="17"/>
        <v>3585</v>
      </c>
      <c r="I76" s="41"/>
    </row>
    <row r="77" spans="1:9" s="2" customFormat="1" ht="15.75" x14ac:dyDescent="0.25">
      <c r="A77" s="41"/>
      <c r="B77" s="30"/>
      <c r="C77" s="17">
        <v>2027</v>
      </c>
      <c r="D77" s="4">
        <f t="shared" ref="D77:D78" si="18">SUM(E77:H77)</f>
        <v>27040.7</v>
      </c>
      <c r="E77" s="4">
        <f t="shared" si="17"/>
        <v>0</v>
      </c>
      <c r="F77" s="4">
        <f t="shared" si="17"/>
        <v>82.5</v>
      </c>
      <c r="G77" s="4">
        <f t="shared" si="17"/>
        <v>23714</v>
      </c>
      <c r="H77" s="4">
        <f t="shared" si="17"/>
        <v>3244.2</v>
      </c>
      <c r="I77" s="41"/>
    </row>
    <row r="78" spans="1:9" s="2" customFormat="1" ht="15.75" x14ac:dyDescent="0.25">
      <c r="A78" s="41"/>
      <c r="B78" s="30"/>
      <c r="C78" s="17">
        <v>2028</v>
      </c>
      <c r="D78" s="4">
        <f t="shared" si="18"/>
        <v>27989.3</v>
      </c>
      <c r="E78" s="4">
        <f t="shared" si="17"/>
        <v>0</v>
      </c>
      <c r="F78" s="4">
        <f t="shared" si="17"/>
        <v>82.5</v>
      </c>
      <c r="G78" s="4">
        <f t="shared" si="17"/>
        <v>24662.6</v>
      </c>
      <c r="H78" s="4">
        <f t="shared" si="17"/>
        <v>3244.2</v>
      </c>
      <c r="I78" s="41"/>
    </row>
    <row r="79" spans="1:9" s="2" customFormat="1" ht="15.75" x14ac:dyDescent="0.25">
      <c r="A79" s="41"/>
      <c r="B79" s="30"/>
      <c r="C79" s="17">
        <v>2029</v>
      </c>
      <c r="D79" s="4">
        <f t="shared" ref="D79" si="19">SUM(E79:H79)</f>
        <v>28975.8</v>
      </c>
      <c r="E79" s="4">
        <f t="shared" si="17"/>
        <v>0</v>
      </c>
      <c r="F79" s="4">
        <f t="shared" si="17"/>
        <v>82.5</v>
      </c>
      <c r="G79" s="4">
        <f t="shared" si="17"/>
        <v>25649.1</v>
      </c>
      <c r="H79" s="4">
        <f t="shared" si="17"/>
        <v>3244.2</v>
      </c>
      <c r="I79" s="41"/>
    </row>
    <row r="80" spans="1:9" s="2" customFormat="1" ht="15.75" x14ac:dyDescent="0.25">
      <c r="A80" s="41"/>
      <c r="B80" s="31"/>
      <c r="C80" s="17">
        <v>2030</v>
      </c>
      <c r="D80" s="4">
        <f t="shared" ref="D80" si="20">SUM(E80:H80)</f>
        <v>30001.8</v>
      </c>
      <c r="E80" s="4">
        <f t="shared" si="17"/>
        <v>0</v>
      </c>
      <c r="F80" s="4">
        <f t="shared" si="17"/>
        <v>82.5</v>
      </c>
      <c r="G80" s="4">
        <f t="shared" si="17"/>
        <v>26675.1</v>
      </c>
      <c r="H80" s="4">
        <f t="shared" si="17"/>
        <v>3244.2</v>
      </c>
      <c r="I80" s="41"/>
    </row>
    <row r="81" spans="1:9" s="2" customFormat="1" ht="31.5" x14ac:dyDescent="0.25">
      <c r="A81" s="17"/>
      <c r="B81" s="12" t="s">
        <v>34</v>
      </c>
      <c r="C81" s="17"/>
      <c r="D81" s="4">
        <f>SUM(D74:D80)</f>
        <v>195413.39999999997</v>
      </c>
      <c r="E81" s="4">
        <f>SUM(E74:E80)</f>
        <v>0</v>
      </c>
      <c r="F81" s="4">
        <f>SUM(F74:F80)</f>
        <v>632.4</v>
      </c>
      <c r="G81" s="4">
        <f>SUM(G74:G80)</f>
        <v>171049.2</v>
      </c>
      <c r="H81" s="4">
        <f>SUM(H74:H80)</f>
        <v>23731.800000000003</v>
      </c>
      <c r="I81" s="17"/>
    </row>
    <row r="82" spans="1:9" s="2" customFormat="1" ht="15.75" x14ac:dyDescent="0.25">
      <c r="A82" s="41" t="s">
        <v>35</v>
      </c>
      <c r="B82" s="41"/>
      <c r="C82" s="41"/>
      <c r="D82" s="41"/>
      <c r="E82" s="41"/>
      <c r="F82" s="41"/>
      <c r="G82" s="41"/>
      <c r="H82" s="41"/>
      <c r="I82" s="41"/>
    </row>
    <row r="83" spans="1:9" s="2" customFormat="1" ht="15.75" x14ac:dyDescent="0.25">
      <c r="A83" s="24" t="s">
        <v>36</v>
      </c>
      <c r="B83" s="26" t="s">
        <v>37</v>
      </c>
      <c r="C83" s="18">
        <v>2024</v>
      </c>
      <c r="D83" s="36" t="s">
        <v>2</v>
      </c>
      <c r="E83" s="36"/>
      <c r="F83" s="36"/>
      <c r="G83" s="36"/>
      <c r="H83" s="36"/>
      <c r="I83" s="24" t="s">
        <v>1</v>
      </c>
    </row>
    <row r="84" spans="1:9" s="2" customFormat="1" ht="15.75" x14ac:dyDescent="0.25">
      <c r="A84" s="28"/>
      <c r="B84" s="35"/>
      <c r="C84" s="18">
        <v>2025</v>
      </c>
      <c r="D84" s="36" t="s">
        <v>2</v>
      </c>
      <c r="E84" s="36"/>
      <c r="F84" s="36"/>
      <c r="G84" s="36"/>
      <c r="H84" s="36"/>
      <c r="I84" s="28"/>
    </row>
    <row r="85" spans="1:9" s="2" customFormat="1" ht="15.75" x14ac:dyDescent="0.25">
      <c r="A85" s="28"/>
      <c r="B85" s="35"/>
      <c r="C85" s="18">
        <v>2026</v>
      </c>
      <c r="D85" s="36" t="s">
        <v>2</v>
      </c>
      <c r="E85" s="36"/>
      <c r="F85" s="36"/>
      <c r="G85" s="36"/>
      <c r="H85" s="36"/>
      <c r="I85" s="28"/>
    </row>
    <row r="86" spans="1:9" s="2" customFormat="1" ht="15.75" x14ac:dyDescent="0.25">
      <c r="A86" s="28"/>
      <c r="B86" s="35"/>
      <c r="C86" s="18">
        <v>2027</v>
      </c>
      <c r="D86" s="36" t="s">
        <v>2</v>
      </c>
      <c r="E86" s="36"/>
      <c r="F86" s="36"/>
      <c r="G86" s="36"/>
      <c r="H86" s="36"/>
      <c r="I86" s="28"/>
    </row>
    <row r="87" spans="1:9" s="2" customFormat="1" ht="15.75" x14ac:dyDescent="0.25">
      <c r="A87" s="28"/>
      <c r="B87" s="35"/>
      <c r="C87" s="18">
        <v>2028</v>
      </c>
      <c r="D87" s="36" t="s">
        <v>2</v>
      </c>
      <c r="E87" s="36"/>
      <c r="F87" s="36"/>
      <c r="G87" s="36"/>
      <c r="H87" s="36"/>
      <c r="I87" s="28"/>
    </row>
    <row r="88" spans="1:9" s="2" customFormat="1" ht="15.75" x14ac:dyDescent="0.25">
      <c r="A88" s="28"/>
      <c r="B88" s="35"/>
      <c r="C88" s="18">
        <v>2029</v>
      </c>
      <c r="D88" s="36" t="s">
        <v>2</v>
      </c>
      <c r="E88" s="36"/>
      <c r="F88" s="36"/>
      <c r="G88" s="36"/>
      <c r="H88" s="36"/>
      <c r="I88" s="28"/>
    </row>
    <row r="89" spans="1:9" s="2" customFormat="1" ht="15.75" x14ac:dyDescent="0.25">
      <c r="A89" s="25"/>
      <c r="B89" s="27"/>
      <c r="C89" s="18">
        <v>2030</v>
      </c>
      <c r="D89" s="36" t="s">
        <v>2</v>
      </c>
      <c r="E89" s="36"/>
      <c r="F89" s="36"/>
      <c r="G89" s="36"/>
      <c r="H89" s="36"/>
      <c r="I89" s="25"/>
    </row>
    <row r="90" spans="1:9" s="2" customFormat="1" ht="15.75" x14ac:dyDescent="0.25">
      <c r="A90" s="24" t="s">
        <v>38</v>
      </c>
      <c r="B90" s="26" t="s">
        <v>39</v>
      </c>
      <c r="C90" s="13">
        <v>2024</v>
      </c>
      <c r="D90" s="5">
        <f t="shared" ref="D90:D96" si="21">SUM(E90:H90)</f>
        <v>50</v>
      </c>
      <c r="E90" s="5"/>
      <c r="F90" s="5"/>
      <c r="G90" s="5">
        <v>50</v>
      </c>
      <c r="H90" s="5"/>
      <c r="I90" s="24" t="s">
        <v>4</v>
      </c>
    </row>
    <row r="91" spans="1:9" s="2" customFormat="1" ht="15.75" x14ac:dyDescent="0.25">
      <c r="A91" s="28"/>
      <c r="B91" s="35"/>
      <c r="C91" s="13">
        <v>2025</v>
      </c>
      <c r="D91" s="5">
        <f t="shared" si="21"/>
        <v>50</v>
      </c>
      <c r="E91" s="5"/>
      <c r="F91" s="5"/>
      <c r="G91" s="5">
        <v>50</v>
      </c>
      <c r="H91" s="5"/>
      <c r="I91" s="28"/>
    </row>
    <row r="92" spans="1:9" s="2" customFormat="1" ht="15.75" x14ac:dyDescent="0.25">
      <c r="A92" s="28"/>
      <c r="B92" s="35"/>
      <c r="C92" s="13">
        <v>2026</v>
      </c>
      <c r="D92" s="5">
        <f t="shared" si="21"/>
        <v>50</v>
      </c>
      <c r="E92" s="5"/>
      <c r="F92" s="5"/>
      <c r="G92" s="5">
        <v>50</v>
      </c>
      <c r="H92" s="5"/>
      <c r="I92" s="28"/>
    </row>
    <row r="93" spans="1:9" s="2" customFormat="1" ht="15.75" x14ac:dyDescent="0.25">
      <c r="A93" s="28"/>
      <c r="B93" s="35"/>
      <c r="C93" s="13">
        <v>2027</v>
      </c>
      <c r="D93" s="5">
        <f t="shared" si="21"/>
        <v>50</v>
      </c>
      <c r="E93" s="5"/>
      <c r="F93" s="5"/>
      <c r="G93" s="5">
        <v>50</v>
      </c>
      <c r="H93" s="5"/>
      <c r="I93" s="28"/>
    </row>
    <row r="94" spans="1:9" s="2" customFormat="1" ht="15.75" x14ac:dyDescent="0.25">
      <c r="A94" s="28"/>
      <c r="B94" s="35"/>
      <c r="C94" s="13">
        <v>2028</v>
      </c>
      <c r="D94" s="5">
        <f t="shared" si="21"/>
        <v>50</v>
      </c>
      <c r="E94" s="5"/>
      <c r="F94" s="5"/>
      <c r="G94" s="5">
        <v>50</v>
      </c>
      <c r="H94" s="5"/>
      <c r="I94" s="28"/>
    </row>
    <row r="95" spans="1:9" s="2" customFormat="1" ht="15.75" x14ac:dyDescent="0.25">
      <c r="A95" s="28"/>
      <c r="B95" s="35"/>
      <c r="C95" s="13">
        <v>2029</v>
      </c>
      <c r="D95" s="5">
        <f t="shared" si="21"/>
        <v>50</v>
      </c>
      <c r="E95" s="5"/>
      <c r="F95" s="5"/>
      <c r="G95" s="5">
        <v>50</v>
      </c>
      <c r="H95" s="5"/>
      <c r="I95" s="28"/>
    </row>
    <row r="96" spans="1:9" s="2" customFormat="1" ht="15.75" x14ac:dyDescent="0.25">
      <c r="A96" s="25"/>
      <c r="B96" s="27"/>
      <c r="C96" s="13">
        <v>2030</v>
      </c>
      <c r="D96" s="5">
        <f t="shared" si="21"/>
        <v>50</v>
      </c>
      <c r="E96" s="5"/>
      <c r="F96" s="5"/>
      <c r="G96" s="5">
        <v>50</v>
      </c>
      <c r="H96" s="5"/>
      <c r="I96" s="25"/>
    </row>
    <row r="97" spans="1:9" s="2" customFormat="1" ht="15.75" x14ac:dyDescent="0.25">
      <c r="A97" s="17"/>
      <c r="B97" s="12" t="s">
        <v>3</v>
      </c>
      <c r="C97" s="17"/>
      <c r="D97" s="4">
        <f>SUM(D90:D96)</f>
        <v>350</v>
      </c>
      <c r="E97" s="4">
        <f>SUM(E90:E96)</f>
        <v>0</v>
      </c>
      <c r="F97" s="4">
        <f>SUM(F90:F96)</f>
        <v>0</v>
      </c>
      <c r="G97" s="4">
        <f>SUM(G90:G96)</f>
        <v>350</v>
      </c>
      <c r="H97" s="4">
        <f>SUM(H90:H96)</f>
        <v>0</v>
      </c>
      <c r="I97" s="17"/>
    </row>
    <row r="98" spans="1:9" s="2" customFormat="1" ht="15.75" x14ac:dyDescent="0.25">
      <c r="A98" s="24" t="s">
        <v>40</v>
      </c>
      <c r="B98" s="26" t="s">
        <v>41</v>
      </c>
      <c r="C98" s="13">
        <v>2024</v>
      </c>
      <c r="D98" s="38" t="s">
        <v>2</v>
      </c>
      <c r="E98" s="39"/>
      <c r="F98" s="39"/>
      <c r="G98" s="39"/>
      <c r="H98" s="40"/>
      <c r="I98" s="24" t="s">
        <v>1</v>
      </c>
    </row>
    <row r="99" spans="1:9" s="2" customFormat="1" ht="15.75" x14ac:dyDescent="0.25">
      <c r="A99" s="28"/>
      <c r="B99" s="35"/>
      <c r="C99" s="13">
        <v>2025</v>
      </c>
      <c r="D99" s="38" t="s">
        <v>2</v>
      </c>
      <c r="E99" s="39"/>
      <c r="F99" s="39"/>
      <c r="G99" s="39"/>
      <c r="H99" s="40"/>
      <c r="I99" s="28"/>
    </row>
    <row r="100" spans="1:9" s="2" customFormat="1" ht="15.75" x14ac:dyDescent="0.25">
      <c r="A100" s="28"/>
      <c r="B100" s="35"/>
      <c r="C100" s="13">
        <v>2026</v>
      </c>
      <c r="D100" s="38" t="s">
        <v>2</v>
      </c>
      <c r="E100" s="39"/>
      <c r="F100" s="39"/>
      <c r="G100" s="39"/>
      <c r="H100" s="40"/>
      <c r="I100" s="28"/>
    </row>
    <row r="101" spans="1:9" s="2" customFormat="1" ht="15.75" x14ac:dyDescent="0.25">
      <c r="A101" s="28"/>
      <c r="B101" s="35"/>
      <c r="C101" s="13">
        <v>2027</v>
      </c>
      <c r="D101" s="38" t="s">
        <v>2</v>
      </c>
      <c r="E101" s="39"/>
      <c r="F101" s="39"/>
      <c r="G101" s="39"/>
      <c r="H101" s="40"/>
      <c r="I101" s="28"/>
    </row>
    <row r="102" spans="1:9" s="2" customFormat="1" ht="15.75" x14ac:dyDescent="0.25">
      <c r="A102" s="28"/>
      <c r="B102" s="35"/>
      <c r="C102" s="13">
        <v>2028</v>
      </c>
      <c r="D102" s="38" t="s">
        <v>2</v>
      </c>
      <c r="E102" s="39"/>
      <c r="F102" s="39"/>
      <c r="G102" s="39"/>
      <c r="H102" s="40"/>
      <c r="I102" s="28"/>
    </row>
    <row r="103" spans="1:9" s="2" customFormat="1" ht="15.75" x14ac:dyDescent="0.25">
      <c r="A103" s="28"/>
      <c r="B103" s="35"/>
      <c r="C103" s="13">
        <v>2029</v>
      </c>
      <c r="D103" s="38" t="s">
        <v>2</v>
      </c>
      <c r="E103" s="39"/>
      <c r="F103" s="39"/>
      <c r="G103" s="39"/>
      <c r="H103" s="40"/>
      <c r="I103" s="28"/>
    </row>
    <row r="104" spans="1:9" s="2" customFormat="1" ht="15.75" x14ac:dyDescent="0.25">
      <c r="A104" s="25"/>
      <c r="B104" s="27"/>
      <c r="C104" s="13">
        <v>2030</v>
      </c>
      <c r="D104" s="38" t="s">
        <v>2</v>
      </c>
      <c r="E104" s="39"/>
      <c r="F104" s="39"/>
      <c r="G104" s="39"/>
      <c r="H104" s="40"/>
      <c r="I104" s="25"/>
    </row>
    <row r="105" spans="1:9" s="2" customFormat="1" ht="15.75" x14ac:dyDescent="0.25">
      <c r="A105" s="41"/>
      <c r="B105" s="29" t="s">
        <v>42</v>
      </c>
      <c r="C105" s="10">
        <v>2024</v>
      </c>
      <c r="D105" s="4">
        <f t="shared" ref="D105:D110" si="22">SUM(E105:H105)</f>
        <v>50</v>
      </c>
      <c r="E105" s="4">
        <f t="shared" ref="E105:H111" si="23">E90</f>
        <v>0</v>
      </c>
      <c r="F105" s="4">
        <f t="shared" si="23"/>
        <v>0</v>
      </c>
      <c r="G105" s="4">
        <f t="shared" si="23"/>
        <v>50</v>
      </c>
      <c r="H105" s="4">
        <f t="shared" si="23"/>
        <v>0</v>
      </c>
      <c r="I105" s="41"/>
    </row>
    <row r="106" spans="1:9" s="2" customFormat="1" ht="15.75" x14ac:dyDescent="0.25">
      <c r="A106" s="41"/>
      <c r="B106" s="30"/>
      <c r="C106" s="10">
        <v>2025</v>
      </c>
      <c r="D106" s="4">
        <f t="shared" si="22"/>
        <v>50</v>
      </c>
      <c r="E106" s="4">
        <f t="shared" si="23"/>
        <v>0</v>
      </c>
      <c r="F106" s="4">
        <f t="shared" si="23"/>
        <v>0</v>
      </c>
      <c r="G106" s="4">
        <f t="shared" si="23"/>
        <v>50</v>
      </c>
      <c r="H106" s="4">
        <f t="shared" si="23"/>
        <v>0</v>
      </c>
      <c r="I106" s="41"/>
    </row>
    <row r="107" spans="1:9" s="2" customFormat="1" ht="15.75" x14ac:dyDescent="0.25">
      <c r="A107" s="41"/>
      <c r="B107" s="30"/>
      <c r="C107" s="10">
        <v>2026</v>
      </c>
      <c r="D107" s="4">
        <f t="shared" si="22"/>
        <v>50</v>
      </c>
      <c r="E107" s="4">
        <f t="shared" si="23"/>
        <v>0</v>
      </c>
      <c r="F107" s="4">
        <f t="shared" si="23"/>
        <v>0</v>
      </c>
      <c r="G107" s="4">
        <f t="shared" si="23"/>
        <v>50</v>
      </c>
      <c r="H107" s="4">
        <f t="shared" si="23"/>
        <v>0</v>
      </c>
      <c r="I107" s="41"/>
    </row>
    <row r="108" spans="1:9" s="2" customFormat="1" ht="15.75" x14ac:dyDescent="0.25">
      <c r="A108" s="41"/>
      <c r="B108" s="30"/>
      <c r="C108" s="10">
        <v>2027</v>
      </c>
      <c r="D108" s="4">
        <f t="shared" ref="D108:D109" si="24">SUM(E108:H108)</f>
        <v>50</v>
      </c>
      <c r="E108" s="4">
        <f t="shared" si="23"/>
        <v>0</v>
      </c>
      <c r="F108" s="4">
        <f t="shared" si="23"/>
        <v>0</v>
      </c>
      <c r="G108" s="4">
        <f t="shared" si="23"/>
        <v>50</v>
      </c>
      <c r="H108" s="4">
        <f t="shared" si="23"/>
        <v>0</v>
      </c>
      <c r="I108" s="41"/>
    </row>
    <row r="109" spans="1:9" s="2" customFormat="1" ht="15.75" x14ac:dyDescent="0.25">
      <c r="A109" s="41"/>
      <c r="B109" s="30"/>
      <c r="C109" s="10">
        <v>2028</v>
      </c>
      <c r="D109" s="4">
        <f t="shared" si="24"/>
        <v>50</v>
      </c>
      <c r="E109" s="4">
        <f t="shared" si="23"/>
        <v>0</v>
      </c>
      <c r="F109" s="4">
        <f t="shared" si="23"/>
        <v>0</v>
      </c>
      <c r="G109" s="4">
        <f t="shared" si="23"/>
        <v>50</v>
      </c>
      <c r="H109" s="4">
        <f t="shared" si="23"/>
        <v>0</v>
      </c>
      <c r="I109" s="41"/>
    </row>
    <row r="110" spans="1:9" s="2" customFormat="1" ht="15.75" x14ac:dyDescent="0.25">
      <c r="A110" s="41"/>
      <c r="B110" s="30"/>
      <c r="C110" s="10">
        <v>2029</v>
      </c>
      <c r="D110" s="4">
        <f t="shared" si="22"/>
        <v>50</v>
      </c>
      <c r="E110" s="4">
        <f t="shared" si="23"/>
        <v>0</v>
      </c>
      <c r="F110" s="4">
        <f t="shared" si="23"/>
        <v>0</v>
      </c>
      <c r="G110" s="4">
        <f t="shared" si="23"/>
        <v>50</v>
      </c>
      <c r="H110" s="4">
        <f t="shared" si="23"/>
        <v>0</v>
      </c>
      <c r="I110" s="41"/>
    </row>
    <row r="111" spans="1:9" s="2" customFormat="1" ht="15.75" x14ac:dyDescent="0.25">
      <c r="A111" s="41"/>
      <c r="B111" s="31"/>
      <c r="C111" s="10">
        <v>2030</v>
      </c>
      <c r="D111" s="4">
        <f t="shared" ref="D111" si="25">SUM(E111:H111)</f>
        <v>50</v>
      </c>
      <c r="E111" s="4">
        <f t="shared" si="23"/>
        <v>0</v>
      </c>
      <c r="F111" s="4">
        <f t="shared" si="23"/>
        <v>0</v>
      </c>
      <c r="G111" s="4">
        <f t="shared" si="23"/>
        <v>50</v>
      </c>
      <c r="H111" s="4">
        <f t="shared" si="23"/>
        <v>0</v>
      </c>
      <c r="I111" s="41"/>
    </row>
    <row r="112" spans="1:9" s="2" customFormat="1" ht="31.5" x14ac:dyDescent="0.25">
      <c r="A112" s="17"/>
      <c r="B112" s="12" t="s">
        <v>43</v>
      </c>
      <c r="C112" s="17"/>
      <c r="D112" s="4">
        <f>SUM(D105:D111)</f>
        <v>350</v>
      </c>
      <c r="E112" s="4">
        <f>SUM(E105:E111)</f>
        <v>0</v>
      </c>
      <c r="F112" s="4">
        <f>SUM(F105:F111)</f>
        <v>0</v>
      </c>
      <c r="G112" s="4">
        <f>SUM(G105:G111)</f>
        <v>350</v>
      </c>
      <c r="H112" s="4">
        <f>SUM(H105:H111)</f>
        <v>0</v>
      </c>
      <c r="I112" s="17"/>
    </row>
    <row r="113" spans="1:9" s="2" customFormat="1" ht="15.75" x14ac:dyDescent="0.25">
      <c r="A113" s="41" t="s">
        <v>44</v>
      </c>
      <c r="B113" s="41"/>
      <c r="C113" s="41"/>
      <c r="D113" s="41"/>
      <c r="E113" s="41"/>
      <c r="F113" s="41"/>
      <c r="G113" s="41"/>
      <c r="H113" s="41"/>
      <c r="I113" s="41"/>
    </row>
    <row r="114" spans="1:9" s="2" customFormat="1" ht="15.75" x14ac:dyDescent="0.25">
      <c r="A114" s="24" t="s">
        <v>45</v>
      </c>
      <c r="B114" s="24" t="s">
        <v>46</v>
      </c>
      <c r="C114" s="18">
        <v>2024</v>
      </c>
      <c r="D114" s="3">
        <f t="shared" ref="D114:D120" si="26">SUM(E114:H114)</f>
        <v>24502.6</v>
      </c>
      <c r="E114" s="3"/>
      <c r="F114" s="3"/>
      <c r="G114" s="3">
        <v>24502.6</v>
      </c>
      <c r="H114" s="3"/>
      <c r="I114" s="24" t="s">
        <v>1</v>
      </c>
    </row>
    <row r="115" spans="1:9" s="2" customFormat="1" ht="15.75" x14ac:dyDescent="0.25">
      <c r="A115" s="28"/>
      <c r="B115" s="28"/>
      <c r="C115" s="18">
        <v>2025</v>
      </c>
      <c r="D115" s="3">
        <f t="shared" ref="D115:D116" si="27">SUM(E115:H115)</f>
        <v>22986.6</v>
      </c>
      <c r="E115" s="3"/>
      <c r="F115" s="3"/>
      <c r="G115" s="3">
        <v>22986.6</v>
      </c>
      <c r="H115" s="3"/>
      <c r="I115" s="28"/>
    </row>
    <row r="116" spans="1:9" s="2" customFormat="1" ht="15.75" x14ac:dyDescent="0.25">
      <c r="A116" s="28"/>
      <c r="B116" s="28"/>
      <c r="C116" s="18">
        <v>2026</v>
      </c>
      <c r="D116" s="3">
        <f t="shared" si="27"/>
        <v>24514.5</v>
      </c>
      <c r="E116" s="3"/>
      <c r="F116" s="3"/>
      <c r="G116" s="3">
        <v>24514.5</v>
      </c>
      <c r="H116" s="3"/>
      <c r="I116" s="28"/>
    </row>
    <row r="117" spans="1:9" s="2" customFormat="1" ht="15.75" x14ac:dyDescent="0.25">
      <c r="A117" s="28"/>
      <c r="B117" s="28"/>
      <c r="C117" s="18">
        <v>2027</v>
      </c>
      <c r="D117" s="3">
        <f t="shared" si="26"/>
        <v>22986.6</v>
      </c>
      <c r="E117" s="3"/>
      <c r="F117" s="3"/>
      <c r="G117" s="3">
        <v>22986.6</v>
      </c>
      <c r="H117" s="3"/>
      <c r="I117" s="28"/>
    </row>
    <row r="118" spans="1:9" s="2" customFormat="1" ht="15.75" x14ac:dyDescent="0.25">
      <c r="A118" s="28"/>
      <c r="B118" s="28"/>
      <c r="C118" s="18">
        <v>2028</v>
      </c>
      <c r="D118" s="3">
        <f t="shared" ref="D118" si="28">SUM(E118:H118)</f>
        <v>22986.6</v>
      </c>
      <c r="E118" s="3"/>
      <c r="F118" s="3"/>
      <c r="G118" s="3">
        <v>22986.6</v>
      </c>
      <c r="H118" s="3"/>
      <c r="I118" s="28"/>
    </row>
    <row r="119" spans="1:9" s="2" customFormat="1" ht="15.75" x14ac:dyDescent="0.25">
      <c r="A119" s="28"/>
      <c r="B119" s="28"/>
      <c r="C119" s="18">
        <v>2029</v>
      </c>
      <c r="D119" s="3">
        <f t="shared" ref="D119" si="29">SUM(E119:H119)</f>
        <v>22986.6</v>
      </c>
      <c r="E119" s="3"/>
      <c r="F119" s="3"/>
      <c r="G119" s="3">
        <v>22986.6</v>
      </c>
      <c r="H119" s="3"/>
      <c r="I119" s="28"/>
    </row>
    <row r="120" spans="1:9" s="2" customFormat="1" ht="15.75" x14ac:dyDescent="0.25">
      <c r="A120" s="25"/>
      <c r="B120" s="25"/>
      <c r="C120" s="18">
        <v>2030</v>
      </c>
      <c r="D120" s="3">
        <f t="shared" si="26"/>
        <v>22986.6</v>
      </c>
      <c r="E120" s="3"/>
      <c r="F120" s="3"/>
      <c r="G120" s="3">
        <v>22986.6</v>
      </c>
      <c r="H120" s="3"/>
      <c r="I120" s="25"/>
    </row>
    <row r="121" spans="1:9" s="2" customFormat="1" ht="15.75" x14ac:dyDescent="0.25">
      <c r="A121" s="17"/>
      <c r="B121" s="12" t="s">
        <v>3</v>
      </c>
      <c r="C121" s="17"/>
      <c r="D121" s="4">
        <f>SUM(D114:D120)</f>
        <v>163950.1</v>
      </c>
      <c r="E121" s="4">
        <f>SUM(E114:E120)</f>
        <v>0</v>
      </c>
      <c r="F121" s="4">
        <f>SUM(F114:F120)</f>
        <v>0</v>
      </c>
      <c r="G121" s="4">
        <f>SUM(G114:G120)</f>
        <v>163950.1</v>
      </c>
      <c r="H121" s="4">
        <f>SUM(H114:H120)</f>
        <v>0</v>
      </c>
      <c r="I121" s="17"/>
    </row>
    <row r="122" spans="1:9" s="2" customFormat="1" ht="15.75" x14ac:dyDescent="0.25">
      <c r="A122" s="24" t="s">
        <v>47</v>
      </c>
      <c r="B122" s="26" t="s">
        <v>48</v>
      </c>
      <c r="C122" s="18">
        <v>2024</v>
      </c>
      <c r="D122" s="3">
        <f t="shared" ref="D122" si="30">SUM(E122:H122)</f>
        <v>174336.1</v>
      </c>
      <c r="E122" s="3"/>
      <c r="F122" s="3">
        <v>174336.1</v>
      </c>
      <c r="G122" s="3"/>
      <c r="H122" s="3"/>
      <c r="I122" s="24" t="s">
        <v>1</v>
      </c>
    </row>
    <row r="123" spans="1:9" s="2" customFormat="1" ht="15.75" x14ac:dyDescent="0.25">
      <c r="A123" s="28"/>
      <c r="B123" s="35"/>
      <c r="C123" s="18">
        <v>2025</v>
      </c>
      <c r="D123" s="3">
        <f t="shared" ref="D123:D124" si="31">SUM(E123:H123)</f>
        <v>166051.20000000001</v>
      </c>
      <c r="E123" s="3"/>
      <c r="F123" s="3">
        <v>166051.20000000001</v>
      </c>
      <c r="G123" s="3"/>
      <c r="H123" s="3"/>
      <c r="I123" s="28"/>
    </row>
    <row r="124" spans="1:9" s="2" customFormat="1" ht="15.75" x14ac:dyDescent="0.25">
      <c r="A124" s="28"/>
      <c r="B124" s="35"/>
      <c r="C124" s="18">
        <v>2026</v>
      </c>
      <c r="D124" s="3">
        <f t="shared" si="31"/>
        <v>148880.4</v>
      </c>
      <c r="E124" s="3"/>
      <c r="F124" s="3">
        <v>148880.4</v>
      </c>
      <c r="G124" s="3"/>
      <c r="H124" s="3"/>
      <c r="I124" s="28"/>
    </row>
    <row r="125" spans="1:9" s="2" customFormat="1" ht="15.75" x14ac:dyDescent="0.25">
      <c r="A125" s="28"/>
      <c r="B125" s="35"/>
      <c r="C125" s="18">
        <v>2027</v>
      </c>
      <c r="D125" s="3">
        <f t="shared" ref="D125:D126" si="32">SUM(E125:H125)</f>
        <v>166051.20000000001</v>
      </c>
      <c r="E125" s="3"/>
      <c r="F125" s="3">
        <v>166051.20000000001</v>
      </c>
      <c r="G125" s="3"/>
      <c r="H125" s="3"/>
      <c r="I125" s="28"/>
    </row>
    <row r="126" spans="1:9" s="2" customFormat="1" ht="15.75" x14ac:dyDescent="0.25">
      <c r="A126" s="28"/>
      <c r="B126" s="35"/>
      <c r="C126" s="18">
        <v>2028</v>
      </c>
      <c r="D126" s="3">
        <f t="shared" si="32"/>
        <v>166051.20000000001</v>
      </c>
      <c r="E126" s="3"/>
      <c r="F126" s="3">
        <v>166051.20000000001</v>
      </c>
      <c r="G126" s="3"/>
      <c r="H126" s="3"/>
      <c r="I126" s="28"/>
    </row>
    <row r="127" spans="1:9" s="2" customFormat="1" ht="15.75" x14ac:dyDescent="0.25">
      <c r="A127" s="28"/>
      <c r="B127" s="35"/>
      <c r="C127" s="18">
        <v>2029</v>
      </c>
      <c r="D127" s="3">
        <f t="shared" ref="D127" si="33">SUM(E127:H127)</f>
        <v>166051.20000000001</v>
      </c>
      <c r="E127" s="3"/>
      <c r="F127" s="3">
        <v>166051.20000000001</v>
      </c>
      <c r="G127" s="3"/>
      <c r="H127" s="3"/>
      <c r="I127" s="28"/>
    </row>
    <row r="128" spans="1:9" s="2" customFormat="1" ht="15.75" x14ac:dyDescent="0.25">
      <c r="A128" s="25"/>
      <c r="B128" s="27"/>
      <c r="C128" s="18">
        <v>2030</v>
      </c>
      <c r="D128" s="3">
        <f t="shared" ref="D128" si="34">SUM(E128:H128)</f>
        <v>166051.20000000001</v>
      </c>
      <c r="E128" s="3"/>
      <c r="F128" s="3">
        <v>166051.20000000001</v>
      </c>
      <c r="G128" s="3"/>
      <c r="H128" s="3"/>
      <c r="I128" s="25"/>
    </row>
    <row r="129" spans="1:9" s="2" customFormat="1" ht="15.75" x14ac:dyDescent="0.25">
      <c r="A129" s="17"/>
      <c r="B129" s="12" t="s">
        <v>3</v>
      </c>
      <c r="C129" s="17"/>
      <c r="D129" s="4">
        <f>SUM(D122:D128)</f>
        <v>1153472.5</v>
      </c>
      <c r="E129" s="4">
        <f>SUM(E122:E128)</f>
        <v>0</v>
      </c>
      <c r="F129" s="4">
        <f>SUM(F122:F128)</f>
        <v>1153472.5</v>
      </c>
      <c r="G129" s="4">
        <f>SUM(G122:G128)</f>
        <v>0</v>
      </c>
      <c r="H129" s="4">
        <f>SUM(H122:H128)</f>
        <v>0</v>
      </c>
      <c r="I129" s="17"/>
    </row>
    <row r="130" spans="1:9" s="2" customFormat="1" ht="21" customHeight="1" x14ac:dyDescent="0.25">
      <c r="A130" s="24" t="s">
        <v>49</v>
      </c>
      <c r="B130" s="26" t="s">
        <v>50</v>
      </c>
      <c r="C130" s="18">
        <v>2024</v>
      </c>
      <c r="D130" s="3">
        <f t="shared" ref="D130" si="35">SUM(E130:H130)</f>
        <v>35527.199999999997</v>
      </c>
      <c r="E130" s="3"/>
      <c r="F130" s="3"/>
      <c r="G130" s="3">
        <v>35527.199999999997</v>
      </c>
      <c r="H130" s="3"/>
      <c r="I130" s="24" t="s">
        <v>1</v>
      </c>
    </row>
    <row r="131" spans="1:9" s="2" customFormat="1" ht="21" customHeight="1" x14ac:dyDescent="0.25">
      <c r="A131" s="28"/>
      <c r="B131" s="35"/>
      <c r="C131" s="18">
        <v>2025</v>
      </c>
      <c r="D131" s="3">
        <f t="shared" ref="D131:D132" si="36">SUM(E131:H131)</f>
        <v>25252.5</v>
      </c>
      <c r="E131" s="3"/>
      <c r="F131" s="3"/>
      <c r="G131" s="3">
        <v>25252.5</v>
      </c>
      <c r="H131" s="3"/>
      <c r="I131" s="28"/>
    </row>
    <row r="132" spans="1:9" s="2" customFormat="1" ht="21" customHeight="1" x14ac:dyDescent="0.25">
      <c r="A132" s="25"/>
      <c r="B132" s="27"/>
      <c r="C132" s="18">
        <v>2026</v>
      </c>
      <c r="D132" s="3">
        <f t="shared" si="36"/>
        <v>25252.5</v>
      </c>
      <c r="E132" s="3"/>
      <c r="F132" s="3"/>
      <c r="G132" s="3">
        <v>25252.5</v>
      </c>
      <c r="H132" s="3"/>
      <c r="I132" s="25"/>
    </row>
    <row r="133" spans="1:9" s="2" customFormat="1" ht="15.75" x14ac:dyDescent="0.25">
      <c r="A133" s="17"/>
      <c r="B133" s="12" t="s">
        <v>3</v>
      </c>
      <c r="C133" s="17"/>
      <c r="D133" s="4">
        <f>SUM(D130:D132)</f>
        <v>86032.2</v>
      </c>
      <c r="E133" s="4">
        <f>SUM(E130:E132)</f>
        <v>0</v>
      </c>
      <c r="F133" s="4">
        <f>SUM(F130:F132)</f>
        <v>0</v>
      </c>
      <c r="G133" s="4">
        <f>SUM(G130:G132)</f>
        <v>86032.2</v>
      </c>
      <c r="H133" s="4">
        <f>SUM(H130:H132)</f>
        <v>0</v>
      </c>
      <c r="I133" s="17"/>
    </row>
    <row r="134" spans="1:9" s="2" customFormat="1" ht="94.5" x14ac:dyDescent="0.25">
      <c r="A134" s="13" t="s">
        <v>51</v>
      </c>
      <c r="B134" s="16" t="s">
        <v>52</v>
      </c>
      <c r="C134" s="18">
        <v>2024</v>
      </c>
      <c r="D134" s="3">
        <f t="shared" ref="D134" si="37">SUM(E134:H134)</f>
        <v>0</v>
      </c>
      <c r="E134" s="3"/>
      <c r="F134" s="3"/>
      <c r="G134" s="3"/>
      <c r="H134" s="3"/>
      <c r="I134" s="13" t="s">
        <v>1</v>
      </c>
    </row>
    <row r="135" spans="1:9" s="2" customFormat="1" ht="78.75" x14ac:dyDescent="0.25">
      <c r="A135" s="18" t="s">
        <v>56</v>
      </c>
      <c r="B135" s="15" t="s">
        <v>58</v>
      </c>
      <c r="C135" s="18">
        <v>2024</v>
      </c>
      <c r="D135" s="3">
        <f t="shared" ref="D135:D138" si="38">SUM(E135:H135)</f>
        <v>0</v>
      </c>
      <c r="E135" s="3"/>
      <c r="F135" s="3"/>
      <c r="G135" s="3"/>
      <c r="H135" s="3"/>
      <c r="I135" s="18" t="s">
        <v>1</v>
      </c>
    </row>
    <row r="136" spans="1:9" s="2" customFormat="1" ht="47.25" x14ac:dyDescent="0.25">
      <c r="A136" s="13" t="s">
        <v>57</v>
      </c>
      <c r="B136" s="16" t="s">
        <v>59</v>
      </c>
      <c r="C136" s="18">
        <v>2024</v>
      </c>
      <c r="D136" s="3">
        <f t="shared" si="38"/>
        <v>0</v>
      </c>
      <c r="E136" s="3"/>
      <c r="F136" s="3"/>
      <c r="G136" s="3"/>
      <c r="H136" s="3"/>
      <c r="I136" s="13" t="s">
        <v>1</v>
      </c>
    </row>
    <row r="137" spans="1:9" s="2" customFormat="1" ht="47.25" x14ac:dyDescent="0.25">
      <c r="A137" s="18" t="s">
        <v>60</v>
      </c>
      <c r="B137" s="15" t="s">
        <v>61</v>
      </c>
      <c r="C137" s="18">
        <v>2024</v>
      </c>
      <c r="D137" s="3">
        <f t="shared" ref="D137" si="39">SUM(E137:H137)</f>
        <v>0</v>
      </c>
      <c r="E137" s="3"/>
      <c r="F137" s="3"/>
      <c r="G137" s="3"/>
      <c r="H137" s="3"/>
      <c r="I137" s="18" t="s">
        <v>1</v>
      </c>
    </row>
    <row r="138" spans="1:9" s="2" customFormat="1" ht="63" x14ac:dyDescent="0.25">
      <c r="A138" s="18" t="s">
        <v>62</v>
      </c>
      <c r="B138" s="15" t="s">
        <v>64</v>
      </c>
      <c r="C138" s="18">
        <v>2024</v>
      </c>
      <c r="D138" s="3">
        <f t="shared" si="38"/>
        <v>0</v>
      </c>
      <c r="E138" s="3"/>
      <c r="F138" s="3"/>
      <c r="G138" s="3"/>
      <c r="H138" s="3"/>
      <c r="I138" s="18" t="s">
        <v>1</v>
      </c>
    </row>
    <row r="139" spans="1:9" s="2" customFormat="1" ht="63" x14ac:dyDescent="0.25">
      <c r="A139" s="18" t="s">
        <v>63</v>
      </c>
      <c r="B139" s="15" t="s">
        <v>65</v>
      </c>
      <c r="C139" s="18">
        <v>2024</v>
      </c>
      <c r="D139" s="3">
        <f t="shared" ref="D139" si="40">SUM(E139:H139)</f>
        <v>0</v>
      </c>
      <c r="E139" s="3"/>
      <c r="F139" s="3"/>
      <c r="G139" s="3"/>
      <c r="H139" s="3"/>
      <c r="I139" s="18" t="s">
        <v>1</v>
      </c>
    </row>
    <row r="140" spans="1:9" s="2" customFormat="1" ht="78.75" x14ac:dyDescent="0.25">
      <c r="A140" s="13" t="s">
        <v>66</v>
      </c>
      <c r="B140" s="16" t="s">
        <v>70</v>
      </c>
      <c r="C140" s="18">
        <v>2024</v>
      </c>
      <c r="D140" s="3">
        <f t="shared" ref="D140" si="41">SUM(E140:H140)</f>
        <v>0</v>
      </c>
      <c r="E140" s="3"/>
      <c r="F140" s="3"/>
      <c r="G140" s="3"/>
      <c r="H140" s="3"/>
      <c r="I140" s="13" t="s">
        <v>1</v>
      </c>
    </row>
    <row r="141" spans="1:9" s="2" customFormat="1" ht="78.75" x14ac:dyDescent="0.25">
      <c r="A141" s="13" t="s">
        <v>67</v>
      </c>
      <c r="B141" s="16" t="s">
        <v>71</v>
      </c>
      <c r="C141" s="18">
        <v>2024</v>
      </c>
      <c r="D141" s="3">
        <f t="shared" ref="D141" si="42">SUM(E141:H141)</f>
        <v>5400</v>
      </c>
      <c r="E141" s="3"/>
      <c r="F141" s="3"/>
      <c r="G141" s="3">
        <v>5400</v>
      </c>
      <c r="H141" s="3"/>
      <c r="I141" s="18" t="s">
        <v>1</v>
      </c>
    </row>
    <row r="142" spans="1:9" s="2" customFormat="1" ht="63" x14ac:dyDescent="0.25">
      <c r="A142" s="18" t="s">
        <v>68</v>
      </c>
      <c r="B142" s="15" t="s">
        <v>72</v>
      </c>
      <c r="C142" s="18">
        <v>2024</v>
      </c>
      <c r="D142" s="3">
        <f>SUM(E142:H142)</f>
        <v>0</v>
      </c>
      <c r="E142" s="3"/>
      <c r="F142" s="3"/>
      <c r="G142" s="3"/>
      <c r="H142" s="3"/>
      <c r="I142" s="18" t="s">
        <v>1</v>
      </c>
    </row>
    <row r="143" spans="1:9" s="2" customFormat="1" ht="78.75" x14ac:dyDescent="0.25">
      <c r="A143" s="22" t="s">
        <v>69</v>
      </c>
      <c r="B143" s="22" t="s">
        <v>73</v>
      </c>
      <c r="C143" s="18">
        <v>2024</v>
      </c>
      <c r="D143" s="3">
        <f t="shared" ref="D143" si="43">SUM(E143:H143)</f>
        <v>0</v>
      </c>
      <c r="E143" s="3"/>
      <c r="F143" s="3"/>
      <c r="G143" s="3"/>
      <c r="H143" s="3"/>
      <c r="I143" s="13" t="s">
        <v>1</v>
      </c>
    </row>
    <row r="144" spans="1:9" s="2" customFormat="1" ht="63" x14ac:dyDescent="0.25">
      <c r="A144" s="13" t="s">
        <v>74</v>
      </c>
      <c r="B144" s="16" t="s">
        <v>75</v>
      </c>
      <c r="C144" s="18">
        <v>2024</v>
      </c>
      <c r="D144" s="3">
        <f>SUM(E144:H144)</f>
        <v>2000</v>
      </c>
      <c r="E144" s="3"/>
      <c r="F144" s="3"/>
      <c r="G144" s="3">
        <v>2000</v>
      </c>
      <c r="H144" s="3"/>
      <c r="I144" s="13" t="s">
        <v>1</v>
      </c>
    </row>
    <row r="145" spans="1:9" s="2" customFormat="1" ht="31.5" x14ac:dyDescent="0.25">
      <c r="A145" s="18" t="s">
        <v>76</v>
      </c>
      <c r="B145" s="15" t="s">
        <v>77</v>
      </c>
      <c r="C145" s="18">
        <v>2024</v>
      </c>
      <c r="D145" s="3">
        <f>SUM(E145:H145)</f>
        <v>0</v>
      </c>
      <c r="E145" s="3"/>
      <c r="F145" s="3"/>
      <c r="G145" s="3"/>
      <c r="H145" s="3"/>
      <c r="I145" s="18" t="s">
        <v>1</v>
      </c>
    </row>
    <row r="146" spans="1:9" s="2" customFormat="1" ht="15.75" customHeight="1" x14ac:dyDescent="0.25">
      <c r="A146" s="24" t="s">
        <v>78</v>
      </c>
      <c r="B146" s="26" t="s">
        <v>80</v>
      </c>
      <c r="C146" s="18">
        <v>2024</v>
      </c>
      <c r="D146" s="3">
        <f>SUM(E146:H146)</f>
        <v>7065.3</v>
      </c>
      <c r="E146" s="3"/>
      <c r="F146" s="3"/>
      <c r="G146" s="3">
        <f>5977.1+1088.2</f>
        <v>7065.3</v>
      </c>
      <c r="H146" s="3"/>
      <c r="I146" s="24" t="s">
        <v>1</v>
      </c>
    </row>
    <row r="147" spans="1:9" s="2" customFormat="1" ht="15.75" x14ac:dyDescent="0.25">
      <c r="A147" s="28"/>
      <c r="B147" s="35"/>
      <c r="C147" s="18">
        <v>2025</v>
      </c>
      <c r="D147" s="3">
        <f>SUM(E147:H147)</f>
        <v>2207.1</v>
      </c>
      <c r="E147" s="3"/>
      <c r="F147" s="3"/>
      <c r="G147" s="3">
        <f>1891.8+315.3</f>
        <v>2207.1</v>
      </c>
      <c r="H147" s="3"/>
      <c r="I147" s="28"/>
    </row>
    <row r="148" spans="1:9" s="2" customFormat="1" ht="15.75" x14ac:dyDescent="0.25">
      <c r="A148" s="28"/>
      <c r="B148" s="43"/>
      <c r="C148" s="20">
        <v>2026</v>
      </c>
      <c r="D148" s="3">
        <f>SUM(E148:H148)</f>
        <v>87523.8</v>
      </c>
      <c r="E148" s="3"/>
      <c r="F148" s="3"/>
      <c r="G148" s="3">
        <v>87523.8</v>
      </c>
      <c r="H148" s="3"/>
      <c r="I148" s="44"/>
    </row>
    <row r="149" spans="1:9" s="11" customFormat="1" ht="15.75" x14ac:dyDescent="0.25">
      <c r="A149" s="25"/>
      <c r="B149" s="12" t="s">
        <v>3</v>
      </c>
      <c r="C149" s="17"/>
      <c r="D149" s="4">
        <f>SUM(D146:D147)</f>
        <v>9272.4</v>
      </c>
      <c r="E149" s="4">
        <f t="shared" ref="E149:H149" si="44">SUM(E146:E147)</f>
        <v>0</v>
      </c>
      <c r="F149" s="4">
        <f t="shared" si="44"/>
        <v>0</v>
      </c>
      <c r="G149" s="4">
        <f>SUM(G146:G147)</f>
        <v>9272.4</v>
      </c>
      <c r="H149" s="4">
        <f t="shared" si="44"/>
        <v>0</v>
      </c>
      <c r="I149" s="17"/>
    </row>
    <row r="150" spans="1:9" s="2" customFormat="1" ht="63" x14ac:dyDescent="0.25">
      <c r="A150" s="23" t="s">
        <v>79</v>
      </c>
      <c r="B150" s="15" t="s">
        <v>85</v>
      </c>
      <c r="C150" s="18">
        <v>2024</v>
      </c>
      <c r="D150" s="3">
        <f>SUM(E150:H150)</f>
        <v>7959.4</v>
      </c>
      <c r="E150" s="3"/>
      <c r="F150" s="3"/>
      <c r="G150" s="3">
        <v>7959.4</v>
      </c>
      <c r="H150" s="3"/>
      <c r="I150" s="18" t="s">
        <v>1</v>
      </c>
    </row>
    <row r="151" spans="1:9" s="11" customFormat="1" ht="15.75" x14ac:dyDescent="0.25">
      <c r="A151" s="41"/>
      <c r="B151" s="29" t="s">
        <v>53</v>
      </c>
      <c r="C151" s="17">
        <v>2024</v>
      </c>
      <c r="D151" s="4">
        <f>SUM(E151:H151)</f>
        <v>256790.59999999998</v>
      </c>
      <c r="E151" s="4">
        <f>E114+E122+E130+E143+E146+E150</f>
        <v>0</v>
      </c>
      <c r="F151" s="4">
        <f>F114+F122+F130+F143+F146+F150</f>
        <v>174336.1</v>
      </c>
      <c r="G151" s="4">
        <f>G114+G122+G130+G143+G146+G150+G144+G141</f>
        <v>82454.499999999985</v>
      </c>
      <c r="H151" s="4">
        <f>H114+H122+H130+H143+H146+H150</f>
        <v>0</v>
      </c>
      <c r="I151" s="32" t="s">
        <v>1</v>
      </c>
    </row>
    <row r="152" spans="1:9" s="11" customFormat="1" ht="15.75" x14ac:dyDescent="0.25">
      <c r="A152" s="41"/>
      <c r="B152" s="30"/>
      <c r="C152" s="17">
        <v>2025</v>
      </c>
      <c r="D152" s="4">
        <f t="shared" ref="D152:D153" si="45">SUM(E152:H152)</f>
        <v>216497.40000000002</v>
      </c>
      <c r="E152" s="4">
        <f>E115+E123+E131+E147</f>
        <v>0</v>
      </c>
      <c r="F152" s="4">
        <f>F115+F123+F131+F147</f>
        <v>166051.20000000001</v>
      </c>
      <c r="G152" s="4">
        <f>G115+G123+G131+G147</f>
        <v>50446.2</v>
      </c>
      <c r="H152" s="4">
        <f>H115+H123+H131+H147</f>
        <v>0</v>
      </c>
      <c r="I152" s="32"/>
    </row>
    <row r="153" spans="1:9" s="11" customFormat="1" ht="15.75" x14ac:dyDescent="0.25">
      <c r="A153" s="41"/>
      <c r="B153" s="30"/>
      <c r="C153" s="17">
        <v>2026</v>
      </c>
      <c r="D153" s="4">
        <f t="shared" si="45"/>
        <v>286171.19999999995</v>
      </c>
      <c r="E153" s="4">
        <f>E116+E124+E132</f>
        <v>0</v>
      </c>
      <c r="F153" s="4">
        <f>F116+F124+F132</f>
        <v>148880.4</v>
      </c>
      <c r="G153" s="4">
        <f>G116+G124+G132+G148</f>
        <v>137290.79999999999</v>
      </c>
      <c r="H153" s="4">
        <f>H116+H124+H132</f>
        <v>0</v>
      </c>
      <c r="I153" s="32"/>
    </row>
    <row r="154" spans="1:9" s="11" customFormat="1" ht="15.75" x14ac:dyDescent="0.25">
      <c r="A154" s="41"/>
      <c r="B154" s="30"/>
      <c r="C154" s="17">
        <v>2027</v>
      </c>
      <c r="D154" s="4">
        <f t="shared" ref="D154:D155" si="46">SUM(E154:H154)</f>
        <v>189037.80000000002</v>
      </c>
      <c r="E154" s="4">
        <f t="shared" ref="E154:H157" si="47">E117+E125</f>
        <v>0</v>
      </c>
      <c r="F154" s="4">
        <f t="shared" si="47"/>
        <v>166051.20000000001</v>
      </c>
      <c r="G154" s="4">
        <f t="shared" si="47"/>
        <v>22986.6</v>
      </c>
      <c r="H154" s="4">
        <f t="shared" si="47"/>
        <v>0</v>
      </c>
      <c r="I154" s="32"/>
    </row>
    <row r="155" spans="1:9" s="11" customFormat="1" ht="15.75" x14ac:dyDescent="0.25">
      <c r="A155" s="41"/>
      <c r="B155" s="30"/>
      <c r="C155" s="17">
        <v>2028</v>
      </c>
      <c r="D155" s="4">
        <f t="shared" si="46"/>
        <v>189037.80000000002</v>
      </c>
      <c r="E155" s="4">
        <f t="shared" si="47"/>
        <v>0</v>
      </c>
      <c r="F155" s="4">
        <f t="shared" si="47"/>
        <v>166051.20000000001</v>
      </c>
      <c r="G155" s="4">
        <f t="shared" si="47"/>
        <v>22986.6</v>
      </c>
      <c r="H155" s="4">
        <f t="shared" si="47"/>
        <v>0</v>
      </c>
      <c r="I155" s="32"/>
    </row>
    <row r="156" spans="1:9" s="11" customFormat="1" ht="15.75" x14ac:dyDescent="0.25">
      <c r="A156" s="41"/>
      <c r="B156" s="30"/>
      <c r="C156" s="17">
        <v>2029</v>
      </c>
      <c r="D156" s="4">
        <f t="shared" ref="D156" si="48">SUM(E156:H156)</f>
        <v>189037.80000000002</v>
      </c>
      <c r="E156" s="4">
        <f t="shared" si="47"/>
        <v>0</v>
      </c>
      <c r="F156" s="4">
        <f t="shared" si="47"/>
        <v>166051.20000000001</v>
      </c>
      <c r="G156" s="4">
        <f t="shared" si="47"/>
        <v>22986.6</v>
      </c>
      <c r="H156" s="4">
        <f t="shared" si="47"/>
        <v>0</v>
      </c>
      <c r="I156" s="32"/>
    </row>
    <row r="157" spans="1:9" s="11" customFormat="1" ht="15.75" x14ac:dyDescent="0.25">
      <c r="A157" s="41"/>
      <c r="B157" s="31"/>
      <c r="C157" s="17">
        <v>2030</v>
      </c>
      <c r="D157" s="4">
        <f t="shared" ref="D157" si="49">SUM(E157:H157)</f>
        <v>189037.80000000002</v>
      </c>
      <c r="E157" s="4">
        <f t="shared" si="47"/>
        <v>0</v>
      </c>
      <c r="F157" s="4">
        <f t="shared" si="47"/>
        <v>166051.20000000001</v>
      </c>
      <c r="G157" s="4">
        <f t="shared" si="47"/>
        <v>22986.6</v>
      </c>
      <c r="H157" s="4">
        <f t="shared" si="47"/>
        <v>0</v>
      </c>
      <c r="I157" s="33"/>
    </row>
    <row r="158" spans="1:9" s="11" customFormat="1" ht="31.5" x14ac:dyDescent="0.25">
      <c r="A158" s="17"/>
      <c r="B158" s="12" t="s">
        <v>54</v>
      </c>
      <c r="C158" s="17"/>
      <c r="D158" s="4">
        <f>SUM(D151:D157)</f>
        <v>1515610.4000000001</v>
      </c>
      <c r="E158" s="4">
        <f>SUM(E151:E157)</f>
        <v>0</v>
      </c>
      <c r="F158" s="4">
        <f>SUM(F151:F157)</f>
        <v>1153472.5</v>
      </c>
      <c r="G158" s="4">
        <f>SUM(G151:G157)</f>
        <v>362137.89999999991</v>
      </c>
      <c r="H158" s="4">
        <f>SUM(H151:H157)</f>
        <v>0</v>
      </c>
      <c r="I158" s="17"/>
    </row>
    <row r="159" spans="1:9" ht="15.75" x14ac:dyDescent="0.25">
      <c r="A159" s="41"/>
      <c r="B159" s="29" t="s">
        <v>55</v>
      </c>
      <c r="C159" s="17">
        <v>2024</v>
      </c>
      <c r="D159" s="4">
        <f t="shared" ref="D159:D165" si="50">SUM(E159:H159)</f>
        <v>285198.39999999997</v>
      </c>
      <c r="E159" s="4">
        <f>E74+E105+E151</f>
        <v>0</v>
      </c>
      <c r="F159" s="4">
        <f>F74+F105+F151</f>
        <v>174436.9</v>
      </c>
      <c r="G159" s="4">
        <f>G74+G105+G151</f>
        <v>107176.49999999999</v>
      </c>
      <c r="H159" s="4">
        <f>H74+H105+H151</f>
        <v>3585</v>
      </c>
      <c r="I159" s="34" t="s">
        <v>1</v>
      </c>
    </row>
    <row r="160" spans="1:9" ht="15.75" x14ac:dyDescent="0.25">
      <c r="A160" s="41"/>
      <c r="B160" s="30"/>
      <c r="C160" s="17">
        <v>2025</v>
      </c>
      <c r="D160" s="4">
        <f t="shared" si="50"/>
        <v>242195.1</v>
      </c>
      <c r="E160" s="4">
        <f>E75+E106+E152</f>
        <v>0</v>
      </c>
      <c r="F160" s="4">
        <f>F75+F106+F152</f>
        <v>166152</v>
      </c>
      <c r="G160" s="4">
        <f>G75+G106+G152</f>
        <v>72458.100000000006</v>
      </c>
      <c r="H160" s="4">
        <f>H75+H106+H152</f>
        <v>3585</v>
      </c>
      <c r="I160" s="32"/>
    </row>
    <row r="161" spans="1:9" ht="15.75" x14ac:dyDescent="0.25">
      <c r="A161" s="41"/>
      <c r="B161" s="30"/>
      <c r="C161" s="17">
        <v>2026</v>
      </c>
      <c r="D161" s="4">
        <f>SUM(E161:H161)</f>
        <v>313621.5</v>
      </c>
      <c r="E161" s="4">
        <f>E76+E107+E153</f>
        <v>0</v>
      </c>
      <c r="F161" s="4">
        <f>F76+F107+F153</f>
        <v>148981.19999999998</v>
      </c>
      <c r="G161" s="4">
        <f>G76+G107+G153</f>
        <v>161055.29999999999</v>
      </c>
      <c r="H161" s="4">
        <f>H76+H107+H153</f>
        <v>3585</v>
      </c>
      <c r="I161" s="32"/>
    </row>
    <row r="162" spans="1:9" ht="15.75" x14ac:dyDescent="0.25">
      <c r="A162" s="41"/>
      <c r="B162" s="30"/>
      <c r="C162" s="17">
        <v>2027</v>
      </c>
      <c r="D162" s="4">
        <f t="shared" si="50"/>
        <v>216128.50000000003</v>
      </c>
      <c r="E162" s="4">
        <f>E77+E108+E154</f>
        <v>0</v>
      </c>
      <c r="F162" s="4">
        <f>F77+F108+F154</f>
        <v>166133.70000000001</v>
      </c>
      <c r="G162" s="4">
        <f>G77+G108+G154</f>
        <v>46750.6</v>
      </c>
      <c r="H162" s="4">
        <f>H77+H108+H154</f>
        <v>3244.2</v>
      </c>
      <c r="I162" s="32"/>
    </row>
    <row r="163" spans="1:9" ht="15.75" x14ac:dyDescent="0.25">
      <c r="A163" s="41"/>
      <c r="B163" s="30"/>
      <c r="C163" s="17">
        <v>2028</v>
      </c>
      <c r="D163" s="4">
        <f t="shared" si="50"/>
        <v>217077.10000000003</v>
      </c>
      <c r="E163" s="4">
        <f>E78+E109+E155</f>
        <v>0</v>
      </c>
      <c r="F163" s="4">
        <f>F78+F109+F155</f>
        <v>166133.70000000001</v>
      </c>
      <c r="G163" s="4">
        <f>G78+G109+G155</f>
        <v>47699.199999999997</v>
      </c>
      <c r="H163" s="4">
        <f>H78+H109+H155</f>
        <v>3244.2</v>
      </c>
      <c r="I163" s="32"/>
    </row>
    <row r="164" spans="1:9" ht="15.75" x14ac:dyDescent="0.25">
      <c r="A164" s="41"/>
      <c r="B164" s="30"/>
      <c r="C164" s="17">
        <v>2029</v>
      </c>
      <c r="D164" s="4">
        <f t="shared" si="50"/>
        <v>218063.60000000003</v>
      </c>
      <c r="E164" s="4">
        <f>E79+E110+E156</f>
        <v>0</v>
      </c>
      <c r="F164" s="4">
        <f>F79+F110+F156</f>
        <v>166133.70000000001</v>
      </c>
      <c r="G164" s="4">
        <f>G79+G110+G156</f>
        <v>48685.7</v>
      </c>
      <c r="H164" s="4">
        <f>H79+H110+H156</f>
        <v>3244.2</v>
      </c>
      <c r="I164" s="32"/>
    </row>
    <row r="165" spans="1:9" ht="15.75" x14ac:dyDescent="0.25">
      <c r="A165" s="41"/>
      <c r="B165" s="31"/>
      <c r="C165" s="17">
        <v>2030</v>
      </c>
      <c r="D165" s="4">
        <f t="shared" si="50"/>
        <v>219089.60000000003</v>
      </c>
      <c r="E165" s="4">
        <f>E80+E111+E157</f>
        <v>0</v>
      </c>
      <c r="F165" s="4">
        <f>F80+F111+F157</f>
        <v>166133.70000000001</v>
      </c>
      <c r="G165" s="4">
        <f>G80+G111+G157</f>
        <v>49711.7</v>
      </c>
      <c r="H165" s="4">
        <f>H80+H111+H157</f>
        <v>3244.2</v>
      </c>
      <c r="I165" s="33"/>
    </row>
    <row r="166" spans="1:9" ht="15.75" x14ac:dyDescent="0.25">
      <c r="A166" s="17"/>
      <c r="B166" s="12" t="s">
        <v>86</v>
      </c>
      <c r="C166" s="17"/>
      <c r="D166" s="4">
        <f>SUM(D159:D165)</f>
        <v>1711373.8000000003</v>
      </c>
      <c r="E166" s="4">
        <f>SUM(E159:E165)</f>
        <v>0</v>
      </c>
      <c r="F166" s="4">
        <f>SUM(F159:F165)</f>
        <v>1154104.8999999999</v>
      </c>
      <c r="G166" s="4">
        <f>SUM(G159:G165)</f>
        <v>533537.1</v>
      </c>
      <c r="H166" s="4">
        <f>SUM(H159:H165)</f>
        <v>23731.800000000003</v>
      </c>
      <c r="I166" s="17"/>
    </row>
    <row r="167" spans="1:9" s="2" customFormat="1" x14ac:dyDescent="0.25"/>
    <row r="168" spans="1:9" s="2" customFormat="1" x14ac:dyDescent="0.25">
      <c r="D168" s="9"/>
      <c r="E168" s="9"/>
      <c r="F168" s="9"/>
      <c r="G168" s="9"/>
      <c r="H168" s="9"/>
    </row>
    <row r="169" spans="1:9" s="2" customFormat="1" x14ac:dyDescent="0.25"/>
    <row r="170" spans="1:9" s="2" customFormat="1" x14ac:dyDescent="0.25"/>
  </sheetData>
  <mergeCells count="112">
    <mergeCell ref="I98:I104"/>
    <mergeCell ref="B98:B104"/>
    <mergeCell ref="A98:A104"/>
    <mergeCell ref="I44:I50"/>
    <mergeCell ref="B44:B50"/>
    <mergeCell ref="A44:A50"/>
    <mergeCell ref="I52:I58"/>
    <mergeCell ref="B52:B58"/>
    <mergeCell ref="A52:A58"/>
    <mergeCell ref="I59:I65"/>
    <mergeCell ref="B59:B65"/>
    <mergeCell ref="A59:A65"/>
    <mergeCell ref="D59:H59"/>
    <mergeCell ref="I74:I80"/>
    <mergeCell ref="I90:I96"/>
    <mergeCell ref="I83:I89"/>
    <mergeCell ref="D57:H57"/>
    <mergeCell ref="D64:H64"/>
    <mergeCell ref="D62:H62"/>
    <mergeCell ref="D63:H63"/>
    <mergeCell ref="D60:H60"/>
    <mergeCell ref="I20:I26"/>
    <mergeCell ref="I28:I34"/>
    <mergeCell ref="B28:B34"/>
    <mergeCell ref="A28:A34"/>
    <mergeCell ref="I36:I42"/>
    <mergeCell ref="B36:B42"/>
    <mergeCell ref="A36:A42"/>
    <mergeCell ref="B83:B89"/>
    <mergeCell ref="A83:A89"/>
    <mergeCell ref="A3:I3"/>
    <mergeCell ref="A4:I4"/>
    <mergeCell ref="D8:D9"/>
    <mergeCell ref="E8:H8"/>
    <mergeCell ref="A11:I11"/>
    <mergeCell ref="A12:I12"/>
    <mergeCell ref="A82:I82"/>
    <mergeCell ref="A113:I113"/>
    <mergeCell ref="A159:A165"/>
    <mergeCell ref="I6:I9"/>
    <mergeCell ref="A105:A111"/>
    <mergeCell ref="A13:A19"/>
    <mergeCell ref="D67:H67"/>
    <mergeCell ref="I105:I111"/>
    <mergeCell ref="D103:H103"/>
    <mergeCell ref="D101:H101"/>
    <mergeCell ref="D102:H102"/>
    <mergeCell ref="D99:H99"/>
    <mergeCell ref="D100:H100"/>
    <mergeCell ref="D104:H104"/>
    <mergeCell ref="I66:I72"/>
    <mergeCell ref="I13:I19"/>
    <mergeCell ref="A20:A26"/>
    <mergeCell ref="B20:B26"/>
    <mergeCell ref="D56:H56"/>
    <mergeCell ref="D53:H53"/>
    <mergeCell ref="D54:H54"/>
    <mergeCell ref="B13:B19"/>
    <mergeCell ref="A151:A157"/>
    <mergeCell ref="A74:A80"/>
    <mergeCell ref="A90:A96"/>
    <mergeCell ref="A114:A120"/>
    <mergeCell ref="B114:B120"/>
    <mergeCell ref="B105:B111"/>
    <mergeCell ref="B146:B148"/>
    <mergeCell ref="B66:B72"/>
    <mergeCell ref="A66:A72"/>
    <mergeCell ref="B74:B80"/>
    <mergeCell ref="B90:B96"/>
    <mergeCell ref="A6:A9"/>
    <mergeCell ref="D6:H7"/>
    <mergeCell ref="D98:H98"/>
    <mergeCell ref="D89:H89"/>
    <mergeCell ref="D72:H72"/>
    <mergeCell ref="D65:H65"/>
    <mergeCell ref="D83:H83"/>
    <mergeCell ref="D66:H66"/>
    <mergeCell ref="B6:B9"/>
    <mergeCell ref="C6:C9"/>
    <mergeCell ref="D13:H13"/>
    <mergeCell ref="D19:H19"/>
    <mergeCell ref="D58:H58"/>
    <mergeCell ref="D52:H52"/>
    <mergeCell ref="D16:H16"/>
    <mergeCell ref="D18:H18"/>
    <mergeCell ref="D14:H14"/>
    <mergeCell ref="D15:H15"/>
    <mergeCell ref="D17:H17"/>
    <mergeCell ref="D55:H55"/>
    <mergeCell ref="D61:H61"/>
    <mergeCell ref="D68:H68"/>
    <mergeCell ref="D88:H88"/>
    <mergeCell ref="D86:H86"/>
    <mergeCell ref="D87:H87"/>
    <mergeCell ref="D84:H84"/>
    <mergeCell ref="D85:H85"/>
    <mergeCell ref="D71:H71"/>
    <mergeCell ref="D69:H69"/>
    <mergeCell ref="D70:H70"/>
    <mergeCell ref="A146:A149"/>
    <mergeCell ref="B151:B157"/>
    <mergeCell ref="I151:I157"/>
    <mergeCell ref="I159:I165"/>
    <mergeCell ref="B159:B165"/>
    <mergeCell ref="I114:I120"/>
    <mergeCell ref="I122:I128"/>
    <mergeCell ref="B122:B128"/>
    <mergeCell ref="A122:A128"/>
    <mergeCell ref="A130:A132"/>
    <mergeCell ref="B130:B132"/>
    <mergeCell ref="I130:I132"/>
    <mergeCell ref="I146:I14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2.1</vt:lpstr>
      <vt:lpstr>'Приложение 2.1'!_Toc384891825</vt:lpstr>
      <vt:lpstr>'Приложение 2.1'!Заголовки_для_печати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2024-02-07T09:52:41Z</cp:lastPrinted>
  <dcterms:created xsi:type="dcterms:W3CDTF">2017-04-27T07:51:08Z</dcterms:created>
  <dcterms:modified xsi:type="dcterms:W3CDTF">2024-04-10T12:13:09Z</dcterms:modified>
</cp:coreProperties>
</file>