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65" windowWidth="15120" windowHeight="7950"/>
  </bookViews>
  <sheets>
    <sheet name="Приложение2" sheetId="1" r:id="rId1"/>
  </sheets>
  <definedNames>
    <definedName name="_xlnm.Print_Titles" localSheetId="0">Приложение2!$5:$7</definedName>
  </definedNames>
  <calcPr calcId="114210" fullCalcOnLoad="1"/>
</workbook>
</file>

<file path=xl/calcChain.xml><?xml version="1.0" encoding="utf-8"?>
<calcChain xmlns="http://schemas.openxmlformats.org/spreadsheetml/2006/main">
  <c r="E61" i="1"/>
  <c r="F61"/>
  <c r="G61"/>
  <c r="H61"/>
  <c r="I61"/>
  <c r="E62"/>
  <c r="F62"/>
  <c r="G62"/>
  <c r="H62"/>
  <c r="I62"/>
  <c r="E63"/>
  <c r="F63"/>
  <c r="G63"/>
  <c r="H63"/>
  <c r="I63"/>
  <c r="E64"/>
  <c r="F64"/>
  <c r="G64"/>
  <c r="H64"/>
  <c r="I64"/>
  <c r="E60"/>
  <c r="G60"/>
  <c r="H60"/>
  <c r="I60"/>
  <c r="F60"/>
  <c r="D69"/>
  <c r="D68"/>
  <c r="D67"/>
  <c r="D66"/>
  <c r="D65"/>
  <c r="E179"/>
  <c r="E180"/>
  <c r="E181"/>
  <c r="E182"/>
  <c r="E183"/>
  <c r="G179"/>
  <c r="H179"/>
  <c r="I179"/>
  <c r="G180"/>
  <c r="H180"/>
  <c r="I180"/>
  <c r="G181"/>
  <c r="H181"/>
  <c r="I181"/>
  <c r="G182"/>
  <c r="H182"/>
  <c r="I182"/>
  <c r="G183"/>
  <c r="H183"/>
  <c r="I183"/>
  <c r="F183"/>
  <c r="F182"/>
  <c r="F181"/>
  <c r="G127"/>
  <c r="H127"/>
  <c r="I127"/>
  <c r="G128"/>
  <c r="H128"/>
  <c r="I128"/>
  <c r="G129"/>
  <c r="H129"/>
  <c r="I129"/>
  <c r="G130"/>
  <c r="H130"/>
  <c r="I130"/>
  <c r="E127"/>
  <c r="E128"/>
  <c r="E129"/>
  <c r="E130"/>
  <c r="F129"/>
  <c r="F128"/>
  <c r="E101"/>
  <c r="F101"/>
  <c r="E102"/>
  <c r="F102"/>
  <c r="E103"/>
  <c r="F103"/>
  <c r="E104"/>
  <c r="F104"/>
  <c r="E105"/>
  <c r="F105"/>
  <c r="H101"/>
  <c r="I101"/>
  <c r="H102"/>
  <c r="I102"/>
  <c r="H103"/>
  <c r="I103"/>
  <c r="H104"/>
  <c r="I104"/>
  <c r="H105"/>
  <c r="I105"/>
  <c r="E35"/>
  <c r="F35"/>
  <c r="E36"/>
  <c r="F36"/>
  <c r="E37"/>
  <c r="F37"/>
  <c r="E38"/>
  <c r="F38"/>
  <c r="E39"/>
  <c r="F39"/>
  <c r="H35"/>
  <c r="I35"/>
  <c r="H36"/>
  <c r="I36"/>
  <c r="H37"/>
  <c r="I37"/>
  <c r="H38"/>
  <c r="I38"/>
  <c r="H39"/>
  <c r="I39"/>
  <c r="G37"/>
  <c r="H80"/>
  <c r="I80"/>
  <c r="H81"/>
  <c r="I81"/>
  <c r="H82"/>
  <c r="I82"/>
  <c r="H83"/>
  <c r="I83"/>
  <c r="H84"/>
  <c r="I84"/>
  <c r="E80"/>
  <c r="F80"/>
  <c r="E81"/>
  <c r="F81"/>
  <c r="E82"/>
  <c r="F82"/>
  <c r="E83"/>
  <c r="F83"/>
  <c r="E84"/>
  <c r="F84"/>
  <c r="E95"/>
  <c r="F95"/>
  <c r="E96"/>
  <c r="F96"/>
  <c r="E97"/>
  <c r="F97"/>
  <c r="E98"/>
  <c r="F98"/>
  <c r="E99"/>
  <c r="F99"/>
  <c r="H95"/>
  <c r="I95"/>
  <c r="H96"/>
  <c r="I96"/>
  <c r="H97"/>
  <c r="I97"/>
  <c r="H98"/>
  <c r="I98"/>
  <c r="H99"/>
  <c r="I99"/>
  <c r="G101"/>
  <c r="G102"/>
  <c r="G103"/>
  <c r="G104"/>
  <c r="G105"/>
  <c r="G39"/>
  <c r="G38"/>
  <c r="G36"/>
  <c r="G35"/>
  <c r="G83"/>
  <c r="G84"/>
  <c r="D39"/>
  <c r="I159"/>
  <c r="I192"/>
  <c r="I197"/>
  <c r="H159"/>
  <c r="H192"/>
  <c r="H197"/>
  <c r="G98"/>
  <c r="G159"/>
  <c r="G192"/>
  <c r="G197"/>
  <c r="F159"/>
  <c r="F192"/>
  <c r="F197"/>
  <c r="E159"/>
  <c r="E192"/>
  <c r="E197"/>
  <c r="D197"/>
  <c r="D192"/>
  <c r="D187"/>
  <c r="D182"/>
  <c r="I175"/>
  <c r="H175"/>
  <c r="G175"/>
  <c r="F175"/>
  <c r="E175"/>
  <c r="D175"/>
  <c r="D170"/>
  <c r="I165"/>
  <c r="H165"/>
  <c r="G165"/>
  <c r="F165"/>
  <c r="E165"/>
  <c r="D165"/>
  <c r="D159"/>
  <c r="D154"/>
  <c r="D149"/>
  <c r="D144"/>
  <c r="D139"/>
  <c r="D134"/>
  <c r="D129"/>
  <c r="D124"/>
  <c r="D119"/>
  <c r="D114"/>
  <c r="D109"/>
  <c r="D104"/>
  <c r="D98"/>
  <c r="D93"/>
  <c r="D88"/>
  <c r="D83"/>
  <c r="D78"/>
  <c r="D73"/>
  <c r="D63"/>
  <c r="D58"/>
  <c r="D53"/>
  <c r="D48"/>
  <c r="D43"/>
  <c r="D38"/>
  <c r="D33"/>
  <c r="D28"/>
  <c r="I23"/>
  <c r="H23"/>
  <c r="G23"/>
  <c r="F23"/>
  <c r="E23"/>
  <c r="D23"/>
  <c r="D18"/>
  <c r="I13"/>
  <c r="H13"/>
  <c r="G13"/>
  <c r="F13"/>
  <c r="E13"/>
  <c r="D13"/>
  <c r="F180"/>
  <c r="F179"/>
  <c r="D74"/>
  <c r="D72"/>
  <c r="D71"/>
  <c r="D70"/>
  <c r="D188"/>
  <c r="D186"/>
  <c r="D185"/>
  <c r="D184"/>
  <c r="D64"/>
  <c r="D62"/>
  <c r="D61"/>
  <c r="D60"/>
  <c r="G81"/>
  <c r="G82"/>
  <c r="G80"/>
  <c r="D36"/>
  <c r="D35"/>
  <c r="E21"/>
  <c r="F21"/>
  <c r="G21"/>
  <c r="H21"/>
  <c r="D21"/>
  <c r="I21"/>
  <c r="E22"/>
  <c r="F22"/>
  <c r="G22"/>
  <c r="H22"/>
  <c r="I22"/>
  <c r="E24"/>
  <c r="F24"/>
  <c r="G24"/>
  <c r="H24"/>
  <c r="D24"/>
  <c r="I24"/>
  <c r="F20"/>
  <c r="G20"/>
  <c r="H20"/>
  <c r="E20"/>
  <c r="D20"/>
  <c r="I20"/>
  <c r="E11"/>
  <c r="F11"/>
  <c r="G11"/>
  <c r="H11"/>
  <c r="E12"/>
  <c r="F12"/>
  <c r="G12"/>
  <c r="H12"/>
  <c r="D12"/>
  <c r="E14"/>
  <c r="F14"/>
  <c r="G14"/>
  <c r="G99"/>
  <c r="G193"/>
  <c r="G160"/>
  <c r="G166"/>
  <c r="G176"/>
  <c r="H14"/>
  <c r="G10"/>
  <c r="G95"/>
  <c r="H10"/>
  <c r="E10"/>
  <c r="F10"/>
  <c r="G96"/>
  <c r="G97"/>
  <c r="D84"/>
  <c r="D89"/>
  <c r="D87"/>
  <c r="D86"/>
  <c r="D85"/>
  <c r="D49"/>
  <c r="D47"/>
  <c r="D46"/>
  <c r="D45"/>
  <c r="D54"/>
  <c r="D52"/>
  <c r="D51"/>
  <c r="D50"/>
  <c r="I11"/>
  <c r="I12"/>
  <c r="I14"/>
  <c r="I10"/>
  <c r="D19"/>
  <c r="D17"/>
  <c r="D16"/>
  <c r="D15"/>
  <c r="G190"/>
  <c r="E126"/>
  <c r="E162"/>
  <c r="E172"/>
  <c r="E189"/>
  <c r="E163"/>
  <c r="E173"/>
  <c r="F163"/>
  <c r="F173"/>
  <c r="G163"/>
  <c r="G173"/>
  <c r="G157"/>
  <c r="G195"/>
  <c r="H163"/>
  <c r="H173"/>
  <c r="H190"/>
  <c r="H157"/>
  <c r="I163"/>
  <c r="I173"/>
  <c r="E164"/>
  <c r="F164"/>
  <c r="G164"/>
  <c r="H164"/>
  <c r="D164"/>
  <c r="F174"/>
  <c r="G174"/>
  <c r="H174"/>
  <c r="I164"/>
  <c r="I174"/>
  <c r="E166"/>
  <c r="F166"/>
  <c r="F176"/>
  <c r="H166"/>
  <c r="H176"/>
  <c r="I166"/>
  <c r="I176"/>
  <c r="F162"/>
  <c r="F172"/>
  <c r="G162"/>
  <c r="H162"/>
  <c r="D162"/>
  <c r="H172"/>
  <c r="G172"/>
  <c r="D172"/>
  <c r="I162"/>
  <c r="I172"/>
  <c r="I189"/>
  <c r="I126"/>
  <c r="I156"/>
  <c r="I194"/>
  <c r="D167"/>
  <c r="D168"/>
  <c r="D169"/>
  <c r="D171"/>
  <c r="E157"/>
  <c r="F127"/>
  <c r="F157"/>
  <c r="D157"/>
  <c r="I157"/>
  <c r="F158"/>
  <c r="G158"/>
  <c r="I158"/>
  <c r="I191"/>
  <c r="E160"/>
  <c r="F130"/>
  <c r="F160"/>
  <c r="H160"/>
  <c r="H193"/>
  <c r="H198"/>
  <c r="F193"/>
  <c r="I160"/>
  <c r="F126"/>
  <c r="G126"/>
  <c r="H126"/>
  <c r="D126"/>
  <c r="G156"/>
  <c r="E156"/>
  <c r="F156"/>
  <c r="H156"/>
  <c r="D156"/>
  <c r="D101"/>
  <c r="I190"/>
  <c r="G191"/>
  <c r="I193"/>
  <c r="D22"/>
  <c r="D11"/>
  <c r="D10"/>
  <c r="E190"/>
  <c r="F190"/>
  <c r="D190"/>
  <c r="H191"/>
  <c r="E191"/>
  <c r="F191"/>
  <c r="E193"/>
  <c r="D193"/>
  <c r="D179"/>
  <c r="G189"/>
  <c r="H189"/>
  <c r="D151"/>
  <c r="D152"/>
  <c r="D153"/>
  <c r="D155"/>
  <c r="D150"/>
  <c r="D148"/>
  <c r="D147"/>
  <c r="D146"/>
  <c r="D107"/>
  <c r="D108"/>
  <c r="D110"/>
  <c r="D111"/>
  <c r="D112"/>
  <c r="D113"/>
  <c r="D115"/>
  <c r="D116"/>
  <c r="D117"/>
  <c r="D118"/>
  <c r="D120"/>
  <c r="D121"/>
  <c r="D122"/>
  <c r="D123"/>
  <c r="D125"/>
  <c r="D131"/>
  <c r="D132"/>
  <c r="D133"/>
  <c r="D135"/>
  <c r="D136"/>
  <c r="D137"/>
  <c r="D138"/>
  <c r="D140"/>
  <c r="D141"/>
  <c r="D142"/>
  <c r="D143"/>
  <c r="D145"/>
  <c r="D106"/>
  <c r="D25"/>
  <c r="D26"/>
  <c r="D27"/>
  <c r="D29"/>
  <c r="D30"/>
  <c r="D31"/>
  <c r="D32"/>
  <c r="D34"/>
  <c r="D40"/>
  <c r="D41"/>
  <c r="D42"/>
  <c r="D44"/>
  <c r="D55"/>
  <c r="D56"/>
  <c r="D57"/>
  <c r="D59"/>
  <c r="D75"/>
  <c r="D76"/>
  <c r="D77"/>
  <c r="D79"/>
  <c r="D90"/>
  <c r="D91"/>
  <c r="D92"/>
  <c r="D94"/>
  <c r="E176"/>
  <c r="H158"/>
  <c r="D37"/>
  <c r="E158"/>
  <c r="D158"/>
  <c r="D105"/>
  <c r="F189"/>
  <c r="D181"/>
  <c r="D14"/>
  <c r="E174"/>
  <c r="D174"/>
  <c r="D163"/>
  <c r="D82"/>
  <c r="D103"/>
  <c r="D180"/>
  <c r="D128"/>
  <c r="E194"/>
  <c r="D130"/>
  <c r="D127"/>
  <c r="D166"/>
  <c r="D80"/>
  <c r="G196"/>
  <c r="D183"/>
  <c r="D81"/>
  <c r="E196"/>
  <c r="D189"/>
  <c r="F194"/>
  <c r="H196"/>
  <c r="D191"/>
  <c r="I198"/>
  <c r="F196"/>
  <c r="D196"/>
  <c r="D97"/>
  <c r="D102"/>
  <c r="D96"/>
  <c r="F195"/>
  <c r="E198"/>
  <c r="D160"/>
  <c r="G194"/>
  <c r="H194"/>
  <c r="D194"/>
  <c r="D95"/>
  <c r="D176"/>
  <c r="G198"/>
  <c r="E195"/>
  <c r="D173"/>
  <c r="F198"/>
  <c r="D99"/>
  <c r="I196"/>
  <c r="I195"/>
  <c r="H195"/>
  <c r="D195"/>
  <c r="D198"/>
</calcChain>
</file>

<file path=xl/sharedStrings.xml><?xml version="1.0" encoding="utf-8"?>
<sst xmlns="http://schemas.openxmlformats.org/spreadsheetml/2006/main" count="112" uniqueCount="77">
  <si>
    <t>Мероприятия</t>
  </si>
  <si>
    <t>Годы реализации</t>
  </si>
  <si>
    <t>Планируемые объемы финансирования (тыс. рублей в ценах года реализации мероприятия)</t>
  </si>
  <si>
    <t>Ответственные исполнители</t>
  </si>
  <si>
    <t>В том числе</t>
  </si>
  <si>
    <t>Федеральный бюджет</t>
  </si>
  <si>
    <t>Областной бюджет</t>
  </si>
  <si>
    <t>Бюджет района</t>
  </si>
  <si>
    <t>Местный бюджет</t>
  </si>
  <si>
    <t>№ п/п</t>
  </si>
  <si>
    <t>ВСЕГО</t>
  </si>
  <si>
    <t>ВСЕГО по Программе</t>
  </si>
  <si>
    <t>Прочие источники</t>
  </si>
  <si>
    <t>Отдел экономического развития и инвестиционной политики администрации, отдел бухгалтерского учета администрации, ФПМСП «Социально-деловой центр»</t>
  </si>
  <si>
    <t>Предоставление производственных и офисных помещений, находящихся в муниципальной собственности,  начинающим предпринимателям, а также субъектам предпринимательства занятым в приоритетных для района сферах деятельности</t>
  </si>
  <si>
    <t>Организация и проведение мероприятий, обучающих и информационных семинаров по актуальным вопросам  для физических лиц и субъектов малого и среднего предпринимательства, обучение по курсу "Введение в предпринимательство" для физических лиц в том числе безработных граждан и субъектов малого и среднего предпринимательства осуществляющих предпринимательскую деятельность в течении первых двух лет (в т.ч.субсидирование затрат ФПМСП)</t>
  </si>
  <si>
    <t>Оказание консультационной поддержки субъектам МСП, реализующим проекты в сфере социального предпринимательства или осуществляющим социально – значимые виды деятельности</t>
  </si>
  <si>
    <t>Отдел экономического развития и инвестиционной политики администрации, ФПМСП «Социально-деловой центр»</t>
  </si>
  <si>
    <t>Отдел экономического развития и инвестиционной политики администрации, КУМИ , ФПМСП «Социально-деловой центр»</t>
  </si>
  <si>
    <t>2. Комплекс процессных мероприятий «Развитие агропромышленного комплекса Сланцевского муниципального района»</t>
  </si>
  <si>
    <t>Организация и проведение обучающих семинаров для К(Ф)Х и ЛПХ</t>
  </si>
  <si>
    <t>Организация и участие в международной агропромышленной выставке-ярмарке "Агрорусь"</t>
  </si>
  <si>
    <t>Ежегодное проведение районной сельскохозяйственной ярмарки «Урожай»</t>
  </si>
  <si>
    <t>Празднование дня работников сельского хозяйства</t>
  </si>
  <si>
    <t>Субсидирование содержания маточного поголовья крупного рогатого скота сельскохозяйственным предприятиям района</t>
  </si>
  <si>
    <t>Субсидирование части затрат по приобретению минеральных удобрений и (или) средств защиты растений для К(Ф)Х</t>
  </si>
  <si>
    <t>Субсидирование части затрат по приобретению комбикорма на содержание сельскохозяйственных животных, рыбы и птицы  для К(Ф)Х и ЛПХ</t>
  </si>
  <si>
    <t>Реализация государственных полномочий по поддержке сельскохозяйственного производства</t>
  </si>
  <si>
    <t>Координация деятельности городских и сельских поселений на территории Сланцевского муниципального района по борьбе с распространением борщевика Сосновского</t>
  </si>
  <si>
    <t>3. Комплекс процессных мероприятий «Развитие международного сотрудничества»</t>
  </si>
  <si>
    <t>Реализация мероприятий в рамках международного проекта ER13_Approach2Waste</t>
  </si>
  <si>
    <t>Отдел экономического развития и инвестиционной политики администрации</t>
  </si>
  <si>
    <t>Отдел экономического развития и инвестиционной политики администрации, отдел бухгалтерского учета администрации</t>
  </si>
  <si>
    <t>План мероприятий муниципальной программы
«Стимулирование экономической активности Сланцевского муниципального района»</t>
  </si>
  <si>
    <t>Приложение 2
к муниципальной программе «Стимулирование экономической активности Сланцевского муниципального района»</t>
  </si>
  <si>
    <t>Мероприятия направленные на достижение целей проектов</t>
  </si>
  <si>
    <t>1. Комплекс процессных мероприятий «Развитие и поддержка малого и среднего предпринимательства Сланцевского муниципального района»</t>
  </si>
  <si>
    <t>Содействие в доступе субъектов малого и среднего предпринимательства к финансовым и материальным ресурсам</t>
  </si>
  <si>
    <t xml:space="preserve"> 1.1.</t>
  </si>
  <si>
    <t>Информационная, консультационная поддержка субъектов малого и среднего предпринимательства</t>
  </si>
  <si>
    <t>1.1.</t>
  </si>
  <si>
    <t>2.3.</t>
  </si>
  <si>
    <t>2.2.</t>
  </si>
  <si>
    <t>2.4.</t>
  </si>
  <si>
    <t>Содействие в продвижении продукции (работ, услуг) субъектов малого и среднего предпринимательства на товарные рынки</t>
  </si>
  <si>
    <t>3.1.</t>
  </si>
  <si>
    <t>Развитие ФПМСП «Социально-деловой центр»</t>
  </si>
  <si>
    <t>Развитие бизнес-инкубатора</t>
  </si>
  <si>
    <t>Организационная поддержка агропромышленного комплекса</t>
  </si>
  <si>
    <t>1.2.</t>
  </si>
  <si>
    <t>1.3.</t>
  </si>
  <si>
    <t>1.4.</t>
  </si>
  <si>
    <t>Финансовая поддержка агропромышленного комплекса</t>
  </si>
  <si>
    <t>2.1.</t>
  </si>
  <si>
    <t>Реализация мероприятий в рамках международного проекта</t>
  </si>
  <si>
    <t>Итого: по комплексу процессных мероприятий «Развитие и поддержка малого и среднего предпринимательства Сланцевского муниципального района»</t>
  </si>
  <si>
    <t>Итого: по комплексу процессных мероприятий «Развитие агропромышленного комплекса Сланцевского муниципального района»</t>
  </si>
  <si>
    <t>Итого: по комплексу процессных мероприятий «Развитие международного сотрудничества»</t>
  </si>
  <si>
    <t>1. Мероприятия направленные на достижение целей проекта «Развитие и поддержка  малого и среднего предпринимательства Сланцевского муниципального района»</t>
  </si>
  <si>
    <t>Итого : по мероприятиям, направленным на достижение целей проекта «Развитие и поддержка малого и среднего предпринимательства Сланцевского муниципального района»</t>
  </si>
  <si>
    <t>Организация мероприятия для плательщиков налога на профессиональный доход (в т.ч.субсидирование затрат ФПМСП)</t>
  </si>
  <si>
    <t>Организация мероприятия для молодежного предпринимательства (в т.ч.субсидирование затрат ФПМСП)</t>
  </si>
  <si>
    <t>Субсидирование затрат субъектам социального предпринимательства</t>
  </si>
  <si>
    <t>6.1.</t>
  </si>
  <si>
    <t>6.2.</t>
  </si>
  <si>
    <t>Развитие бизнес-инкубатора (в т.ч.субсидирование затрат ФПМСП)</t>
  </si>
  <si>
    <t>3.2.</t>
  </si>
  <si>
    <t>3.3.</t>
  </si>
  <si>
    <t>3.4.</t>
  </si>
  <si>
    <t>(в редакции постановление администрации Сланцевского муницпального района от_________202_ № ___-п)</t>
  </si>
  <si>
    <t>Организация  участия в областных (районных) рейтинговых конкурсах, выставках,  ярмарках и семинарах и других мероприятиях (в том числе мастеров народных художественных промыслов )   (в т.ч.субсидирование затрат ФПМСП)</t>
  </si>
  <si>
    <t>4.1.</t>
  </si>
  <si>
    <t>Субсидирование затрат субъектов малого предпринимательства, связанных с организацией предпринимательской деятельности  (субсидии обл.бюдж.)</t>
  </si>
  <si>
    <t>Организация мониторинга деятельности субъектов малого и среднего предпринимательства и потребительского рынка Сланцевского муниципального района</t>
  </si>
  <si>
    <t>Организация мониторинга деятельности субъектов малого и среднего предпринимательства и потребительского рынка Сланцевского муниципального района (субсидии обл.бюдж.)</t>
  </si>
  <si>
    <t>утвержденной постановлением администраци Сланцевскогомуниципального района от 30.09.2019 № 1420-п</t>
  </si>
  <si>
    <t>4.2.</t>
  </si>
</sst>
</file>

<file path=xl/styles.xml><?xml version="1.0" encoding="utf-8"?>
<styleSheet xmlns="http://schemas.openxmlformats.org/spreadsheetml/2006/main">
  <numFmts count="1">
    <numFmt numFmtId="164" formatCode="#,##0.00000"/>
  </numFmts>
  <fonts count="25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8"/>
      <name val="Calibri"/>
      <family val="2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7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8"/>
      <name val="Times New Roman"/>
      <family val="1"/>
      <charset val="204"/>
    </font>
    <font>
      <i/>
      <sz val="8"/>
      <color indexed="8"/>
      <name val="Times New Roman"/>
      <family val="1"/>
      <charset val="204"/>
    </font>
    <font>
      <i/>
      <sz val="9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i/>
      <sz val="7"/>
      <color indexed="8"/>
      <name val="Times New Roman"/>
      <family val="1"/>
      <charset val="204"/>
    </font>
    <font>
      <i/>
      <sz val="11"/>
      <color indexed="8"/>
      <name val="Calibri"/>
      <family val="2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9"/>
      <color indexed="8"/>
      <name val="Times New Roman"/>
      <family val="1"/>
      <charset val="204"/>
    </font>
    <font>
      <b/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0" xfId="0" applyFont="1"/>
    <xf numFmtId="0" fontId="1" fillId="0" borderId="0" xfId="0" applyFont="1" applyFill="1"/>
    <xf numFmtId="164" fontId="2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/>
    <xf numFmtId="0" fontId="0" fillId="0" borderId="0" xfId="0" applyFill="1"/>
    <xf numFmtId="0" fontId="2" fillId="0" borderId="1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right" wrapText="1"/>
    </xf>
    <xf numFmtId="0" fontId="13" fillId="0" borderId="0" xfId="0" applyFont="1" applyFill="1"/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3" fillId="0" borderId="0" xfId="0" applyFont="1"/>
    <xf numFmtId="0" fontId="18" fillId="0" borderId="1" xfId="0" applyFont="1" applyFill="1" applyBorder="1" applyAlignment="1">
      <alignment horizontal="center" vertical="center" wrapText="1"/>
    </xf>
    <xf numFmtId="164" fontId="18" fillId="0" borderId="1" xfId="0" applyNumberFormat="1" applyFont="1" applyFill="1" applyBorder="1" applyAlignment="1">
      <alignment horizontal="center" vertical="center" wrapText="1"/>
    </xf>
    <xf numFmtId="0" fontId="20" fillId="0" borderId="0" xfId="0" applyFont="1" applyFill="1"/>
    <xf numFmtId="0" fontId="18" fillId="0" borderId="0" xfId="0" applyFont="1"/>
    <xf numFmtId="0" fontId="22" fillId="0" borderId="1" xfId="0" applyFont="1" applyFill="1" applyBorder="1" applyAlignment="1">
      <alignment horizontal="center" vertical="center" wrapText="1"/>
    </xf>
    <xf numFmtId="0" fontId="11" fillId="0" borderId="0" xfId="0" applyFont="1" applyFill="1"/>
    <xf numFmtId="164" fontId="18" fillId="0" borderId="1" xfId="0" applyNumberFormat="1" applyFont="1" applyFill="1" applyBorder="1" applyAlignment="1">
      <alignment horizontal="center"/>
    </xf>
    <xf numFmtId="0" fontId="18" fillId="0" borderId="0" xfId="0" applyFont="1" applyFill="1"/>
    <xf numFmtId="0" fontId="18" fillId="0" borderId="1" xfId="0" applyFont="1" applyFill="1" applyBorder="1"/>
    <xf numFmtId="164" fontId="20" fillId="0" borderId="1" xfId="0" applyNumberFormat="1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/>
    </xf>
    <xf numFmtId="164" fontId="8" fillId="0" borderId="1" xfId="0" applyNumberFormat="1" applyFont="1" applyFill="1" applyBorder="1" applyAlignment="1">
      <alignment horizontal="center" vertical="center" wrapText="1"/>
    </xf>
    <xf numFmtId="164" fontId="22" fillId="0" borderId="1" xfId="0" applyNumberFormat="1" applyFont="1" applyFill="1" applyBorder="1" applyAlignment="1">
      <alignment horizontal="center" vertical="center" wrapText="1"/>
    </xf>
    <xf numFmtId="164" fontId="18" fillId="2" borderId="1" xfId="0" applyNumberFormat="1" applyFont="1" applyFill="1" applyBorder="1" applyAlignment="1">
      <alignment horizontal="center" vertical="center" wrapText="1"/>
    </xf>
    <xf numFmtId="164" fontId="18" fillId="2" borderId="1" xfId="0" applyNumberFormat="1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left" vertical="center" wrapText="1"/>
    </xf>
    <xf numFmtId="0" fontId="7" fillId="0" borderId="3" xfId="0" applyNumberFormat="1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right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/>
    </xf>
    <xf numFmtId="0" fontId="1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right"/>
    </xf>
    <xf numFmtId="0" fontId="2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7" fillId="0" borderId="1" xfId="0" applyNumberFormat="1" applyFont="1" applyFill="1" applyBorder="1" applyAlignment="1">
      <alignment horizontal="left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left" vertical="center" wrapText="1"/>
    </xf>
    <xf numFmtId="0" fontId="9" fillId="0" borderId="2" xfId="0" applyNumberFormat="1" applyFont="1" applyFill="1" applyBorder="1" applyAlignment="1">
      <alignment horizontal="left" vertical="center" wrapText="1"/>
    </xf>
    <xf numFmtId="0" fontId="9" fillId="0" borderId="3" xfId="0" applyNumberFormat="1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wrapText="1"/>
    </xf>
    <xf numFmtId="0" fontId="23" fillId="0" borderId="1" xfId="0" applyFont="1" applyFill="1" applyBorder="1" applyAlignment="1">
      <alignment horizontal="left" vertical="center" wrapText="1"/>
    </xf>
    <xf numFmtId="0" fontId="17" fillId="0" borderId="2" xfId="0" applyNumberFormat="1" applyFont="1" applyFill="1" applyBorder="1" applyAlignment="1">
      <alignment horizontal="left" vertical="center" wrapText="1"/>
    </xf>
    <xf numFmtId="0" fontId="17" fillId="0" borderId="3" xfId="0" applyNumberFormat="1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left" vertical="center" wrapText="1"/>
    </xf>
    <xf numFmtId="0" fontId="17" fillId="0" borderId="3" xfId="0" applyFont="1" applyFill="1" applyBorder="1" applyAlignment="1">
      <alignment horizontal="left" vertical="center" wrapText="1"/>
    </xf>
    <xf numFmtId="0" fontId="17" fillId="0" borderId="4" xfId="0" applyFont="1" applyFill="1" applyBorder="1" applyAlignment="1">
      <alignment horizontal="left" vertical="center" wrapText="1"/>
    </xf>
    <xf numFmtId="0" fontId="23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8"/>
  <sheetViews>
    <sheetView showZeros="0" tabSelected="1" view="pageBreakPreview" zoomScale="150" zoomScaleNormal="150" zoomScaleSheetLayoutView="100" workbookViewId="0">
      <pane xSplit="1" ySplit="7" topLeftCell="B190" activePane="bottomRight" state="frozen"/>
      <selection pane="topRight" activeCell="B1" sqref="B1"/>
      <selection pane="bottomLeft" activeCell="A8" sqref="A8"/>
      <selection pane="bottomRight" activeCell="D195" sqref="D195"/>
    </sheetView>
  </sheetViews>
  <sheetFormatPr defaultColWidth="8.85546875" defaultRowHeight="15.6" customHeight="1"/>
  <cols>
    <col min="1" max="1" width="3.85546875" style="16" customWidth="1"/>
    <col min="2" max="2" width="37" style="1" customWidth="1"/>
    <col min="3" max="3" width="8.85546875" style="1" customWidth="1"/>
    <col min="4" max="4" width="14.28515625" style="1" customWidth="1"/>
    <col min="5" max="5" width="13.28515625" style="1" customWidth="1"/>
    <col min="6" max="6" width="12.5703125" style="1" customWidth="1"/>
    <col min="7" max="7" width="12" style="1" customWidth="1"/>
    <col min="8" max="8" width="13.42578125" style="1" customWidth="1"/>
    <col min="9" max="9" width="9.5703125" style="1" customWidth="1"/>
    <col min="10" max="10" width="18.5703125" style="1" customWidth="1"/>
    <col min="11" max="13" width="8.85546875" style="5"/>
    <col min="14" max="16384" width="8.85546875" style="1"/>
  </cols>
  <sheetData>
    <row r="1" spans="1:13" s="5" customFormat="1" ht="30" customHeight="1">
      <c r="C1" s="38" t="s">
        <v>34</v>
      </c>
      <c r="D1" s="38"/>
      <c r="E1" s="38"/>
      <c r="F1" s="38"/>
      <c r="G1" s="38"/>
      <c r="H1" s="38"/>
      <c r="I1" s="38"/>
      <c r="J1" s="38"/>
    </row>
    <row r="2" spans="1:13" s="5" customFormat="1" ht="15">
      <c r="C2" s="46" t="s">
        <v>75</v>
      </c>
      <c r="D2" s="46"/>
      <c r="E2" s="46"/>
      <c r="F2" s="46"/>
      <c r="G2" s="46"/>
      <c r="H2" s="46"/>
      <c r="I2" s="46"/>
      <c r="J2" s="46"/>
    </row>
    <row r="3" spans="1:13" s="2" customFormat="1" ht="17.25" customHeight="1">
      <c r="A3" s="13"/>
      <c r="C3" s="38" t="s">
        <v>69</v>
      </c>
      <c r="D3" s="38"/>
      <c r="E3" s="38"/>
      <c r="F3" s="38"/>
      <c r="G3" s="38"/>
      <c r="H3" s="38"/>
      <c r="I3" s="38"/>
      <c r="J3" s="38"/>
      <c r="K3" s="12"/>
    </row>
    <row r="4" spans="1:13" s="2" customFormat="1" ht="25.5" customHeight="1">
      <c r="A4" s="40" t="s">
        <v>33</v>
      </c>
      <c r="B4" s="41"/>
      <c r="C4" s="41"/>
      <c r="D4" s="41"/>
      <c r="E4" s="41"/>
      <c r="F4" s="41"/>
      <c r="G4" s="41"/>
      <c r="H4" s="41"/>
      <c r="I4" s="41"/>
      <c r="J4" s="41"/>
      <c r="K4" s="12"/>
    </row>
    <row r="5" spans="1:13" ht="23.45" customHeight="1">
      <c r="A5" s="44" t="s">
        <v>9</v>
      </c>
      <c r="B5" s="39" t="s">
        <v>0</v>
      </c>
      <c r="C5" s="39" t="s">
        <v>1</v>
      </c>
      <c r="D5" s="39" t="s">
        <v>2</v>
      </c>
      <c r="E5" s="39"/>
      <c r="F5" s="39"/>
      <c r="G5" s="39"/>
      <c r="H5" s="39"/>
      <c r="I5" s="39"/>
      <c r="J5" s="39" t="s">
        <v>3</v>
      </c>
    </row>
    <row r="6" spans="1:13" ht="15">
      <c r="A6" s="44"/>
      <c r="B6" s="39"/>
      <c r="C6" s="39"/>
      <c r="D6" s="39" t="s">
        <v>10</v>
      </c>
      <c r="E6" s="39" t="s">
        <v>4</v>
      </c>
      <c r="F6" s="39"/>
      <c r="G6" s="39"/>
      <c r="H6" s="39"/>
      <c r="I6" s="39"/>
      <c r="J6" s="39"/>
    </row>
    <row r="7" spans="1:13" ht="24.75" customHeight="1">
      <c r="A7" s="44"/>
      <c r="B7" s="39"/>
      <c r="C7" s="39"/>
      <c r="D7" s="39"/>
      <c r="E7" s="9" t="s">
        <v>5</v>
      </c>
      <c r="F7" s="9" t="s">
        <v>6</v>
      </c>
      <c r="G7" s="9" t="s">
        <v>7</v>
      </c>
      <c r="H7" s="9" t="s">
        <v>8</v>
      </c>
      <c r="I7" s="9" t="s">
        <v>12</v>
      </c>
      <c r="J7" s="39"/>
    </row>
    <row r="8" spans="1:13" ht="15">
      <c r="A8" s="14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  <c r="I8" s="6">
        <v>8</v>
      </c>
      <c r="J8" s="6">
        <v>9</v>
      </c>
    </row>
    <row r="9" spans="1:13" ht="14.25" customHeight="1">
      <c r="A9" s="47" t="s">
        <v>36</v>
      </c>
      <c r="B9" s="47"/>
      <c r="C9" s="47"/>
      <c r="D9" s="47"/>
      <c r="E9" s="47"/>
      <c r="F9" s="47"/>
      <c r="G9" s="47"/>
      <c r="H9" s="47"/>
      <c r="I9" s="47"/>
      <c r="J9" s="47"/>
    </row>
    <row r="10" spans="1:13" ht="15" customHeight="1">
      <c r="A10" s="48">
        <v>1</v>
      </c>
      <c r="B10" s="43" t="s">
        <v>37</v>
      </c>
      <c r="C10" s="8">
        <v>2022</v>
      </c>
      <c r="D10" s="7">
        <f t="shared" ref="D10:D24" si="0">SUM(E10:H10)</f>
        <v>0</v>
      </c>
      <c r="E10" s="7">
        <f t="shared" ref="E10:I11" si="1">SUM(E15)</f>
        <v>0</v>
      </c>
      <c r="F10" s="7">
        <f t="shared" si="1"/>
        <v>0</v>
      </c>
      <c r="G10" s="7">
        <f t="shared" si="1"/>
        <v>0</v>
      </c>
      <c r="H10" s="7">
        <f t="shared" si="1"/>
        <v>0</v>
      </c>
      <c r="I10" s="7">
        <f t="shared" si="1"/>
        <v>0</v>
      </c>
      <c r="J10" s="36" t="s">
        <v>18</v>
      </c>
      <c r="K10" s="22"/>
      <c r="L10" s="22"/>
      <c r="M10" s="22"/>
    </row>
    <row r="11" spans="1:13" ht="15">
      <c r="A11" s="48"/>
      <c r="B11" s="43"/>
      <c r="C11" s="8">
        <v>2023</v>
      </c>
      <c r="D11" s="7">
        <f t="shared" si="0"/>
        <v>0</v>
      </c>
      <c r="E11" s="7">
        <f t="shared" si="1"/>
        <v>0</v>
      </c>
      <c r="F11" s="7">
        <f t="shared" si="1"/>
        <v>0</v>
      </c>
      <c r="G11" s="7">
        <f t="shared" si="1"/>
        <v>0</v>
      </c>
      <c r="H11" s="7">
        <f t="shared" si="1"/>
        <v>0</v>
      </c>
      <c r="I11" s="7">
        <f t="shared" si="1"/>
        <v>0</v>
      </c>
      <c r="J11" s="36"/>
      <c r="K11" s="22"/>
      <c r="L11" s="22"/>
      <c r="M11" s="22"/>
    </row>
    <row r="12" spans="1:13" ht="15">
      <c r="A12" s="48"/>
      <c r="B12" s="43"/>
      <c r="C12" s="8">
        <v>2024</v>
      </c>
      <c r="D12" s="7">
        <f t="shared" si="0"/>
        <v>0</v>
      </c>
      <c r="E12" s="7">
        <f>SUM(E17)</f>
        <v>0</v>
      </c>
      <c r="F12" s="7">
        <f>SUM(F17)</f>
        <v>0</v>
      </c>
      <c r="G12" s="7">
        <f>SUM(G17)</f>
        <v>0</v>
      </c>
      <c r="H12" s="7">
        <f>SUM(H17)</f>
        <v>0</v>
      </c>
      <c r="I12" s="7">
        <f>SUM(I17)</f>
        <v>0</v>
      </c>
      <c r="J12" s="36"/>
      <c r="K12" s="22"/>
      <c r="L12" s="22"/>
      <c r="M12" s="22"/>
    </row>
    <row r="13" spans="1:13" ht="18.75" customHeight="1">
      <c r="A13" s="48"/>
      <c r="B13" s="43"/>
      <c r="C13" s="8">
        <v>2025</v>
      </c>
      <c r="D13" s="7">
        <f>SUM(E13:H13)</f>
        <v>0</v>
      </c>
      <c r="E13" s="7">
        <f>SUM(E17)</f>
        <v>0</v>
      </c>
      <c r="F13" s="7">
        <f>SUM(F17)</f>
        <v>0</v>
      </c>
      <c r="G13" s="7">
        <f>SUM(G17)</f>
        <v>0</v>
      </c>
      <c r="H13" s="7">
        <f>SUM(H17)</f>
        <v>0</v>
      </c>
      <c r="I13" s="7">
        <f>SUM(I17)</f>
        <v>0</v>
      </c>
      <c r="J13" s="36"/>
      <c r="K13" s="22"/>
      <c r="L13" s="22"/>
      <c r="M13" s="22"/>
    </row>
    <row r="14" spans="1:13" ht="18.75" customHeight="1">
      <c r="A14" s="48"/>
      <c r="B14" s="43"/>
      <c r="C14" s="8">
        <v>2026</v>
      </c>
      <c r="D14" s="7">
        <f t="shared" si="0"/>
        <v>0</v>
      </c>
      <c r="E14" s="7">
        <f>SUM(E19)</f>
        <v>0</v>
      </c>
      <c r="F14" s="7">
        <f>SUM(F19)</f>
        <v>0</v>
      </c>
      <c r="G14" s="7">
        <f>SUM(G19)</f>
        <v>0</v>
      </c>
      <c r="H14" s="7">
        <f>SUM(H19)</f>
        <v>0</v>
      </c>
      <c r="I14" s="7">
        <f>SUM(I19)</f>
        <v>0</v>
      </c>
      <c r="J14" s="36"/>
      <c r="K14" s="22"/>
      <c r="L14" s="22"/>
      <c r="M14" s="22"/>
    </row>
    <row r="15" spans="1:13" s="20" customFormat="1" ht="15">
      <c r="A15" s="45" t="s">
        <v>40</v>
      </c>
      <c r="B15" s="37" t="s">
        <v>14</v>
      </c>
      <c r="C15" s="17">
        <v>2022</v>
      </c>
      <c r="D15" s="18">
        <f t="shared" si="0"/>
        <v>0</v>
      </c>
      <c r="E15" s="18"/>
      <c r="F15" s="18"/>
      <c r="G15" s="18"/>
      <c r="H15" s="18"/>
      <c r="I15" s="18"/>
      <c r="J15" s="42" t="s">
        <v>18</v>
      </c>
      <c r="K15" s="19"/>
      <c r="L15" s="19"/>
      <c r="M15" s="19"/>
    </row>
    <row r="16" spans="1:13" s="20" customFormat="1" ht="15">
      <c r="A16" s="45"/>
      <c r="B16" s="37"/>
      <c r="C16" s="17">
        <v>2023</v>
      </c>
      <c r="D16" s="18">
        <f t="shared" si="0"/>
        <v>0</v>
      </c>
      <c r="E16" s="18"/>
      <c r="F16" s="18"/>
      <c r="G16" s="18"/>
      <c r="H16" s="18"/>
      <c r="I16" s="18"/>
      <c r="J16" s="42"/>
      <c r="K16" s="19"/>
      <c r="L16" s="19"/>
      <c r="M16" s="19"/>
    </row>
    <row r="17" spans="1:13" s="20" customFormat="1" ht="20.25" customHeight="1">
      <c r="A17" s="45"/>
      <c r="B17" s="37"/>
      <c r="C17" s="17">
        <v>2024</v>
      </c>
      <c r="D17" s="18">
        <f t="shared" si="0"/>
        <v>0</v>
      </c>
      <c r="E17" s="18"/>
      <c r="F17" s="18"/>
      <c r="G17" s="18"/>
      <c r="H17" s="18"/>
      <c r="I17" s="18"/>
      <c r="J17" s="42"/>
      <c r="K17" s="19"/>
      <c r="L17" s="19"/>
      <c r="M17" s="19"/>
    </row>
    <row r="18" spans="1:13" s="20" customFormat="1" ht="15">
      <c r="A18" s="45"/>
      <c r="B18" s="37"/>
      <c r="C18" s="17">
        <v>2025</v>
      </c>
      <c r="D18" s="18">
        <f>SUM(E18:H18)</f>
        <v>0</v>
      </c>
      <c r="E18" s="18"/>
      <c r="F18" s="18"/>
      <c r="G18" s="18"/>
      <c r="H18" s="18"/>
      <c r="I18" s="18"/>
      <c r="J18" s="42"/>
      <c r="K18" s="19"/>
      <c r="L18" s="19"/>
      <c r="M18" s="19"/>
    </row>
    <row r="19" spans="1:13" s="20" customFormat="1" ht="15">
      <c r="A19" s="45"/>
      <c r="B19" s="37"/>
      <c r="C19" s="17">
        <v>2026</v>
      </c>
      <c r="D19" s="18">
        <f t="shared" si="0"/>
        <v>0</v>
      </c>
      <c r="E19" s="18"/>
      <c r="F19" s="18"/>
      <c r="G19" s="18"/>
      <c r="H19" s="18"/>
      <c r="I19" s="18"/>
      <c r="J19" s="42"/>
      <c r="K19" s="19"/>
      <c r="L19" s="19"/>
      <c r="M19" s="19"/>
    </row>
    <row r="20" spans="1:13" ht="15">
      <c r="A20" s="33">
        <v>2</v>
      </c>
      <c r="B20" s="51" t="s">
        <v>39</v>
      </c>
      <c r="C20" s="8">
        <v>2022</v>
      </c>
      <c r="D20" s="7">
        <f t="shared" si="0"/>
        <v>0</v>
      </c>
      <c r="E20" s="7">
        <f t="shared" ref="E20:I22" si="2">SUM(E25,E30)</f>
        <v>0</v>
      </c>
      <c r="F20" s="7">
        <f t="shared" si="2"/>
        <v>0</v>
      </c>
      <c r="G20" s="7">
        <f t="shared" si="2"/>
        <v>0</v>
      </c>
      <c r="H20" s="7">
        <f t="shared" si="2"/>
        <v>0</v>
      </c>
      <c r="I20" s="7">
        <f t="shared" si="2"/>
        <v>0</v>
      </c>
      <c r="J20" s="36" t="s">
        <v>17</v>
      </c>
      <c r="K20" s="22"/>
      <c r="L20" s="22"/>
      <c r="M20" s="22"/>
    </row>
    <row r="21" spans="1:13" ht="15">
      <c r="A21" s="33"/>
      <c r="B21" s="51"/>
      <c r="C21" s="8">
        <v>2023</v>
      </c>
      <c r="D21" s="7">
        <f t="shared" si="0"/>
        <v>0</v>
      </c>
      <c r="E21" s="7">
        <f t="shared" si="2"/>
        <v>0</v>
      </c>
      <c r="F21" s="7">
        <f t="shared" si="2"/>
        <v>0</v>
      </c>
      <c r="G21" s="7">
        <f t="shared" si="2"/>
        <v>0</v>
      </c>
      <c r="H21" s="7">
        <f t="shared" si="2"/>
        <v>0</v>
      </c>
      <c r="I21" s="7">
        <f t="shared" si="2"/>
        <v>0</v>
      </c>
      <c r="J21" s="36"/>
      <c r="K21" s="22"/>
      <c r="L21" s="22"/>
      <c r="M21" s="22"/>
    </row>
    <row r="22" spans="1:13" ht="15">
      <c r="A22" s="33"/>
      <c r="B22" s="51"/>
      <c r="C22" s="8">
        <v>2024</v>
      </c>
      <c r="D22" s="7">
        <f t="shared" si="0"/>
        <v>0</v>
      </c>
      <c r="E22" s="7">
        <f t="shared" si="2"/>
        <v>0</v>
      </c>
      <c r="F22" s="7">
        <f t="shared" si="2"/>
        <v>0</v>
      </c>
      <c r="G22" s="7">
        <f t="shared" si="2"/>
        <v>0</v>
      </c>
      <c r="H22" s="7">
        <f t="shared" si="2"/>
        <v>0</v>
      </c>
      <c r="I22" s="7">
        <f t="shared" si="2"/>
        <v>0</v>
      </c>
      <c r="J22" s="36"/>
      <c r="K22" s="22"/>
      <c r="L22" s="22"/>
      <c r="M22" s="22"/>
    </row>
    <row r="23" spans="1:13" ht="15">
      <c r="A23" s="33"/>
      <c r="B23" s="51"/>
      <c r="C23" s="8">
        <v>2025</v>
      </c>
      <c r="D23" s="7">
        <f>SUM(E23:H23)</f>
        <v>0</v>
      </c>
      <c r="E23" s="7">
        <f>SUM(E27,E32)</f>
        <v>0</v>
      </c>
      <c r="F23" s="7">
        <f>SUM(F27,F32)</f>
        <v>0</v>
      </c>
      <c r="G23" s="7">
        <f>SUM(G27,G32)</f>
        <v>0</v>
      </c>
      <c r="H23" s="7">
        <f>SUM(H27,H32)</f>
        <v>0</v>
      </c>
      <c r="I23" s="7">
        <f>SUM(I27,I32)</f>
        <v>0</v>
      </c>
      <c r="J23" s="36"/>
      <c r="K23" s="22"/>
      <c r="L23" s="22"/>
      <c r="M23" s="22"/>
    </row>
    <row r="24" spans="1:13" ht="15">
      <c r="A24" s="33"/>
      <c r="B24" s="51"/>
      <c r="C24" s="8">
        <v>2026</v>
      </c>
      <c r="D24" s="7">
        <f t="shared" si="0"/>
        <v>0</v>
      </c>
      <c r="E24" s="7">
        <f>SUM(E29,E34)</f>
        <v>0</v>
      </c>
      <c r="F24" s="7">
        <f>SUM(F29,F34)</f>
        <v>0</v>
      </c>
      <c r="G24" s="7">
        <f>SUM(G29,G34)</f>
        <v>0</v>
      </c>
      <c r="H24" s="7">
        <f>SUM(H29,H34)</f>
        <v>0</v>
      </c>
      <c r="I24" s="7">
        <f>SUM(I29,I34)</f>
        <v>0</v>
      </c>
      <c r="J24" s="36"/>
      <c r="K24" s="22"/>
      <c r="L24" s="22"/>
      <c r="M24" s="22"/>
    </row>
    <row r="25" spans="1:13" s="20" customFormat="1" ht="30.75" customHeight="1">
      <c r="A25" s="45" t="s">
        <v>53</v>
      </c>
      <c r="B25" s="49" t="s">
        <v>15</v>
      </c>
      <c r="C25" s="17">
        <v>2022</v>
      </c>
      <c r="D25" s="18">
        <f t="shared" ref="D25:D59" si="3">SUM(E25:H25)</f>
        <v>0</v>
      </c>
      <c r="E25" s="18"/>
      <c r="F25" s="18"/>
      <c r="G25" s="18"/>
      <c r="H25" s="18"/>
      <c r="I25" s="18"/>
      <c r="J25" s="42" t="s">
        <v>13</v>
      </c>
      <c r="K25" s="19"/>
      <c r="L25" s="19"/>
      <c r="M25" s="19"/>
    </row>
    <row r="26" spans="1:13" s="20" customFormat="1" ht="28.5" customHeight="1">
      <c r="A26" s="45"/>
      <c r="B26" s="49"/>
      <c r="C26" s="17">
        <v>2023</v>
      </c>
      <c r="D26" s="18">
        <f t="shared" si="3"/>
        <v>0</v>
      </c>
      <c r="E26" s="18"/>
      <c r="F26" s="18"/>
      <c r="G26" s="18"/>
      <c r="H26" s="18"/>
      <c r="I26" s="18"/>
      <c r="J26" s="42"/>
      <c r="K26" s="19"/>
      <c r="L26" s="19"/>
      <c r="M26" s="19"/>
    </row>
    <row r="27" spans="1:13" s="20" customFormat="1" ht="26.25" customHeight="1">
      <c r="A27" s="45"/>
      <c r="B27" s="49"/>
      <c r="C27" s="17">
        <v>2024</v>
      </c>
      <c r="D27" s="18">
        <f t="shared" si="3"/>
        <v>0</v>
      </c>
      <c r="E27" s="18"/>
      <c r="F27" s="18"/>
      <c r="G27" s="18"/>
      <c r="H27" s="18"/>
      <c r="I27" s="18"/>
      <c r="J27" s="42"/>
      <c r="K27" s="19"/>
      <c r="L27" s="19"/>
      <c r="M27" s="19"/>
    </row>
    <row r="28" spans="1:13" s="20" customFormat="1" ht="27" customHeight="1">
      <c r="A28" s="45"/>
      <c r="B28" s="49"/>
      <c r="C28" s="17">
        <v>2025</v>
      </c>
      <c r="D28" s="18">
        <f t="shared" si="3"/>
        <v>0</v>
      </c>
      <c r="E28" s="18"/>
      <c r="F28" s="18"/>
      <c r="G28" s="18"/>
      <c r="H28" s="18"/>
      <c r="I28" s="18"/>
      <c r="J28" s="42"/>
      <c r="K28" s="19"/>
      <c r="L28" s="19"/>
      <c r="M28" s="19"/>
    </row>
    <row r="29" spans="1:13" s="20" customFormat="1" ht="28.5" customHeight="1">
      <c r="A29" s="45"/>
      <c r="B29" s="49"/>
      <c r="C29" s="17">
        <v>2026</v>
      </c>
      <c r="D29" s="18">
        <f t="shared" si="3"/>
        <v>0</v>
      </c>
      <c r="E29" s="18"/>
      <c r="F29" s="18"/>
      <c r="G29" s="18"/>
      <c r="H29" s="18"/>
      <c r="I29" s="18"/>
      <c r="J29" s="42"/>
      <c r="K29" s="19"/>
      <c r="L29" s="19"/>
      <c r="M29" s="19"/>
    </row>
    <row r="30" spans="1:13" s="20" customFormat="1" ht="15" customHeight="1">
      <c r="A30" s="50" t="s">
        <v>42</v>
      </c>
      <c r="B30" s="49" t="s">
        <v>16</v>
      </c>
      <c r="C30" s="17">
        <v>2022</v>
      </c>
      <c r="D30" s="18">
        <f t="shared" si="3"/>
        <v>0</v>
      </c>
      <c r="E30" s="18"/>
      <c r="F30" s="18"/>
      <c r="G30" s="18"/>
      <c r="H30" s="18"/>
      <c r="I30" s="18"/>
      <c r="J30" s="42" t="s">
        <v>17</v>
      </c>
      <c r="K30" s="19"/>
      <c r="L30" s="19"/>
      <c r="M30" s="19"/>
    </row>
    <row r="31" spans="1:13" s="20" customFormat="1" ht="15">
      <c r="A31" s="50"/>
      <c r="B31" s="49"/>
      <c r="C31" s="17">
        <v>2023</v>
      </c>
      <c r="D31" s="18">
        <f t="shared" si="3"/>
        <v>0</v>
      </c>
      <c r="E31" s="18"/>
      <c r="F31" s="18"/>
      <c r="G31" s="18"/>
      <c r="H31" s="18"/>
      <c r="I31" s="18"/>
      <c r="J31" s="42"/>
      <c r="K31" s="19"/>
      <c r="L31" s="19"/>
      <c r="M31" s="19"/>
    </row>
    <row r="32" spans="1:13" s="20" customFormat="1" ht="15">
      <c r="A32" s="50"/>
      <c r="B32" s="49"/>
      <c r="C32" s="17">
        <v>2024</v>
      </c>
      <c r="D32" s="18">
        <f t="shared" si="3"/>
        <v>0</v>
      </c>
      <c r="E32" s="18"/>
      <c r="F32" s="18"/>
      <c r="G32" s="18"/>
      <c r="H32" s="18"/>
      <c r="I32" s="18"/>
      <c r="J32" s="42"/>
      <c r="K32" s="19"/>
      <c r="L32" s="19"/>
      <c r="M32" s="19"/>
    </row>
    <row r="33" spans="1:13" s="20" customFormat="1" ht="15">
      <c r="A33" s="50"/>
      <c r="B33" s="49"/>
      <c r="C33" s="17">
        <v>2025</v>
      </c>
      <c r="D33" s="18">
        <f t="shared" si="3"/>
        <v>0</v>
      </c>
      <c r="E33" s="18"/>
      <c r="F33" s="18"/>
      <c r="G33" s="18"/>
      <c r="H33" s="18"/>
      <c r="I33" s="18"/>
      <c r="J33" s="42"/>
      <c r="K33" s="19"/>
      <c r="L33" s="19"/>
      <c r="M33" s="19"/>
    </row>
    <row r="34" spans="1:13" s="20" customFormat="1" ht="15">
      <c r="A34" s="50"/>
      <c r="B34" s="49"/>
      <c r="C34" s="17">
        <v>2026</v>
      </c>
      <c r="D34" s="18">
        <f t="shared" si="3"/>
        <v>0</v>
      </c>
      <c r="E34" s="18"/>
      <c r="F34" s="18"/>
      <c r="G34" s="18"/>
      <c r="H34" s="18"/>
      <c r="I34" s="18"/>
      <c r="J34" s="42"/>
      <c r="K34" s="19"/>
      <c r="L34" s="19"/>
      <c r="M34" s="19"/>
    </row>
    <row r="35" spans="1:13" ht="15">
      <c r="A35" s="33">
        <v>3</v>
      </c>
      <c r="B35" s="52" t="s">
        <v>44</v>
      </c>
      <c r="C35" s="8">
        <v>2022</v>
      </c>
      <c r="D35" s="7">
        <f t="shared" si="3"/>
        <v>104</v>
      </c>
      <c r="E35" s="7">
        <f t="shared" ref="E35:I39" si="4">SUM(E40,E55,E45,E50,)</f>
        <v>0</v>
      </c>
      <c r="F35" s="7">
        <f t="shared" si="4"/>
        <v>0</v>
      </c>
      <c r="G35" s="7">
        <f t="shared" si="4"/>
        <v>104</v>
      </c>
      <c r="H35" s="7">
        <f t="shared" si="4"/>
        <v>0</v>
      </c>
      <c r="I35" s="7">
        <f t="shared" si="4"/>
        <v>0</v>
      </c>
      <c r="J35" s="36" t="s">
        <v>13</v>
      </c>
      <c r="K35" s="22"/>
      <c r="L35" s="22"/>
      <c r="M35" s="22"/>
    </row>
    <row r="36" spans="1:13" ht="15">
      <c r="A36" s="33"/>
      <c r="B36" s="53"/>
      <c r="C36" s="8">
        <v>2023</v>
      </c>
      <c r="D36" s="7">
        <f t="shared" si="3"/>
        <v>205</v>
      </c>
      <c r="E36" s="7">
        <f t="shared" si="4"/>
        <v>0</v>
      </c>
      <c r="F36" s="7">
        <f t="shared" si="4"/>
        <v>0</v>
      </c>
      <c r="G36" s="7">
        <f t="shared" si="4"/>
        <v>205</v>
      </c>
      <c r="H36" s="7">
        <f t="shared" si="4"/>
        <v>0</v>
      </c>
      <c r="I36" s="7">
        <f t="shared" si="4"/>
        <v>0</v>
      </c>
      <c r="J36" s="36"/>
      <c r="K36" s="22"/>
      <c r="L36" s="22"/>
      <c r="M36" s="22"/>
    </row>
    <row r="37" spans="1:13" ht="15">
      <c r="A37" s="33"/>
      <c r="B37" s="53"/>
      <c r="C37" s="8">
        <v>2024</v>
      </c>
      <c r="D37" s="7">
        <f t="shared" si="3"/>
        <v>147.5</v>
      </c>
      <c r="E37" s="7">
        <f t="shared" si="4"/>
        <v>0</v>
      </c>
      <c r="F37" s="7">
        <f t="shared" si="4"/>
        <v>0</v>
      </c>
      <c r="G37" s="7">
        <f t="shared" si="4"/>
        <v>147.5</v>
      </c>
      <c r="H37" s="7">
        <f t="shared" si="4"/>
        <v>0</v>
      </c>
      <c r="I37" s="7">
        <f t="shared" si="4"/>
        <v>0</v>
      </c>
      <c r="J37" s="36"/>
      <c r="K37" s="22"/>
      <c r="L37" s="22"/>
      <c r="M37" s="22"/>
    </row>
    <row r="38" spans="1:13" ht="15">
      <c r="A38" s="33"/>
      <c r="B38" s="53"/>
      <c r="C38" s="8">
        <v>2025</v>
      </c>
      <c r="D38" s="7">
        <f t="shared" si="3"/>
        <v>150.6</v>
      </c>
      <c r="E38" s="7">
        <f t="shared" si="4"/>
        <v>0</v>
      </c>
      <c r="F38" s="7">
        <f t="shared" si="4"/>
        <v>0</v>
      </c>
      <c r="G38" s="7">
        <f t="shared" si="4"/>
        <v>150.6</v>
      </c>
      <c r="H38" s="7">
        <f t="shared" si="4"/>
        <v>0</v>
      </c>
      <c r="I38" s="7">
        <f t="shared" si="4"/>
        <v>0</v>
      </c>
      <c r="J38" s="36"/>
      <c r="K38" s="22"/>
      <c r="L38" s="22"/>
      <c r="M38" s="22"/>
    </row>
    <row r="39" spans="1:13" ht="15">
      <c r="A39" s="33"/>
      <c r="B39" s="53"/>
      <c r="C39" s="8">
        <v>2026</v>
      </c>
      <c r="D39" s="7">
        <f t="shared" si="3"/>
        <v>158</v>
      </c>
      <c r="E39" s="7">
        <f t="shared" si="4"/>
        <v>0</v>
      </c>
      <c r="F39" s="7">
        <f t="shared" si="4"/>
        <v>0</v>
      </c>
      <c r="G39" s="7">
        <f t="shared" si="4"/>
        <v>158</v>
      </c>
      <c r="H39" s="7">
        <f t="shared" si="4"/>
        <v>0</v>
      </c>
      <c r="I39" s="7">
        <f t="shared" si="4"/>
        <v>0</v>
      </c>
      <c r="J39" s="36"/>
      <c r="K39" s="22"/>
      <c r="L39" s="22"/>
      <c r="M39" s="22"/>
    </row>
    <row r="40" spans="1:13" s="20" customFormat="1" ht="15">
      <c r="A40" s="50" t="s">
        <v>45</v>
      </c>
      <c r="B40" s="57" t="s">
        <v>70</v>
      </c>
      <c r="C40" s="17">
        <v>2022</v>
      </c>
      <c r="D40" s="18">
        <f t="shared" si="3"/>
        <v>24</v>
      </c>
      <c r="E40" s="18"/>
      <c r="F40" s="18"/>
      <c r="G40" s="18">
        <v>24</v>
      </c>
      <c r="H40" s="18"/>
      <c r="I40" s="18"/>
      <c r="J40" s="42" t="s">
        <v>13</v>
      </c>
      <c r="K40" s="19"/>
      <c r="L40" s="19"/>
      <c r="M40" s="19"/>
    </row>
    <row r="41" spans="1:13" s="20" customFormat="1" ht="15">
      <c r="A41" s="50"/>
      <c r="B41" s="58"/>
      <c r="C41" s="17">
        <v>2023</v>
      </c>
      <c r="D41" s="18">
        <f t="shared" si="3"/>
        <v>125</v>
      </c>
      <c r="E41" s="18"/>
      <c r="F41" s="18"/>
      <c r="G41" s="30">
        <v>125</v>
      </c>
      <c r="H41" s="18"/>
      <c r="I41" s="18"/>
      <c r="J41" s="42"/>
      <c r="K41" s="19"/>
      <c r="L41" s="19"/>
      <c r="M41" s="19"/>
    </row>
    <row r="42" spans="1:13" s="20" customFormat="1" ht="15">
      <c r="A42" s="50"/>
      <c r="B42" s="58"/>
      <c r="C42" s="17">
        <v>2024</v>
      </c>
      <c r="D42" s="18">
        <f t="shared" si="3"/>
        <v>67.5</v>
      </c>
      <c r="E42" s="18"/>
      <c r="F42" s="18"/>
      <c r="G42" s="18">
        <v>67.5</v>
      </c>
      <c r="H42" s="18"/>
      <c r="I42" s="18"/>
      <c r="J42" s="42"/>
      <c r="K42" s="19"/>
      <c r="L42" s="19"/>
      <c r="M42" s="19"/>
    </row>
    <row r="43" spans="1:13" s="20" customFormat="1" ht="15">
      <c r="A43" s="50"/>
      <c r="B43" s="58"/>
      <c r="C43" s="17">
        <v>2025</v>
      </c>
      <c r="D43" s="18">
        <f t="shared" si="3"/>
        <v>70.599999999999994</v>
      </c>
      <c r="E43" s="18"/>
      <c r="F43" s="18"/>
      <c r="G43" s="18">
        <v>70.599999999999994</v>
      </c>
      <c r="H43" s="18"/>
      <c r="I43" s="18"/>
      <c r="J43" s="42"/>
      <c r="K43" s="19"/>
      <c r="L43" s="19"/>
      <c r="M43" s="19"/>
    </row>
    <row r="44" spans="1:13" s="20" customFormat="1" ht="15">
      <c r="A44" s="50"/>
      <c r="B44" s="58"/>
      <c r="C44" s="17">
        <v>2026</v>
      </c>
      <c r="D44" s="18">
        <f t="shared" si="3"/>
        <v>74</v>
      </c>
      <c r="E44" s="18"/>
      <c r="F44" s="18"/>
      <c r="G44" s="18">
        <v>74</v>
      </c>
      <c r="H44" s="18"/>
      <c r="I44" s="18"/>
      <c r="J44" s="42"/>
      <c r="K44" s="19"/>
      <c r="L44" s="19"/>
      <c r="M44" s="19"/>
    </row>
    <row r="45" spans="1:13" s="20" customFormat="1" ht="15" customHeight="1">
      <c r="A45" s="45" t="s">
        <v>66</v>
      </c>
      <c r="B45" s="37" t="s">
        <v>60</v>
      </c>
      <c r="C45" s="21">
        <v>2022</v>
      </c>
      <c r="D45" s="18">
        <f t="shared" si="3"/>
        <v>20</v>
      </c>
      <c r="E45" s="18"/>
      <c r="F45" s="18"/>
      <c r="G45" s="18">
        <v>20</v>
      </c>
      <c r="H45" s="18"/>
      <c r="I45" s="18"/>
      <c r="J45" s="42" t="s">
        <v>17</v>
      </c>
      <c r="K45" s="19"/>
      <c r="L45" s="19"/>
      <c r="M45" s="19"/>
    </row>
    <row r="46" spans="1:13" s="20" customFormat="1" ht="15">
      <c r="A46" s="45"/>
      <c r="B46" s="37"/>
      <c r="C46" s="21">
        <v>2023</v>
      </c>
      <c r="D46" s="18">
        <f t="shared" si="3"/>
        <v>20</v>
      </c>
      <c r="E46" s="18"/>
      <c r="F46" s="18"/>
      <c r="G46" s="18">
        <v>20</v>
      </c>
      <c r="H46" s="18"/>
      <c r="I46" s="18"/>
      <c r="J46" s="42"/>
      <c r="K46" s="19"/>
      <c r="L46" s="19"/>
      <c r="M46" s="19"/>
    </row>
    <row r="47" spans="1:13" s="20" customFormat="1" ht="15">
      <c r="A47" s="45"/>
      <c r="B47" s="37"/>
      <c r="C47" s="21">
        <v>2024</v>
      </c>
      <c r="D47" s="18">
        <f t="shared" si="3"/>
        <v>20</v>
      </c>
      <c r="E47" s="18"/>
      <c r="F47" s="18"/>
      <c r="G47" s="18">
        <v>20</v>
      </c>
      <c r="H47" s="18"/>
      <c r="I47" s="18"/>
      <c r="J47" s="42"/>
      <c r="K47" s="19"/>
      <c r="L47" s="19"/>
      <c r="M47" s="19"/>
    </row>
    <row r="48" spans="1:13" s="20" customFormat="1" ht="15">
      <c r="A48" s="45"/>
      <c r="B48" s="37"/>
      <c r="C48" s="21">
        <v>2025</v>
      </c>
      <c r="D48" s="18">
        <f t="shared" si="3"/>
        <v>20</v>
      </c>
      <c r="E48" s="18"/>
      <c r="F48" s="18"/>
      <c r="G48" s="18">
        <v>20</v>
      </c>
      <c r="H48" s="18"/>
      <c r="I48" s="18"/>
      <c r="J48" s="42"/>
      <c r="K48" s="19"/>
      <c r="L48" s="19"/>
      <c r="M48" s="19"/>
    </row>
    <row r="49" spans="1:13" s="20" customFormat="1" ht="15">
      <c r="A49" s="45"/>
      <c r="B49" s="37"/>
      <c r="C49" s="21">
        <v>2026</v>
      </c>
      <c r="D49" s="18">
        <f t="shared" si="3"/>
        <v>21</v>
      </c>
      <c r="E49" s="18"/>
      <c r="F49" s="18"/>
      <c r="G49" s="18">
        <v>21</v>
      </c>
      <c r="H49" s="18"/>
      <c r="I49" s="18"/>
      <c r="J49" s="42"/>
      <c r="K49" s="19"/>
      <c r="L49" s="19"/>
      <c r="M49" s="19"/>
    </row>
    <row r="50" spans="1:13" s="20" customFormat="1" ht="15" customHeight="1">
      <c r="A50" s="45" t="s">
        <v>67</v>
      </c>
      <c r="B50" s="37" t="s">
        <v>61</v>
      </c>
      <c r="C50" s="21">
        <v>2022</v>
      </c>
      <c r="D50" s="18">
        <f t="shared" si="3"/>
        <v>20</v>
      </c>
      <c r="E50" s="18"/>
      <c r="F50" s="18"/>
      <c r="G50" s="18">
        <v>20</v>
      </c>
      <c r="H50" s="18"/>
      <c r="I50" s="18"/>
      <c r="J50" s="42" t="s">
        <v>17</v>
      </c>
      <c r="K50" s="19"/>
      <c r="L50" s="19"/>
      <c r="M50" s="19"/>
    </row>
    <row r="51" spans="1:13" s="20" customFormat="1" ht="15">
      <c r="A51" s="45"/>
      <c r="B51" s="37"/>
      <c r="C51" s="21">
        <v>2023</v>
      </c>
      <c r="D51" s="18">
        <f t="shared" si="3"/>
        <v>20</v>
      </c>
      <c r="E51" s="18"/>
      <c r="F51" s="18"/>
      <c r="G51" s="18">
        <v>20</v>
      </c>
      <c r="H51" s="18"/>
      <c r="I51" s="18"/>
      <c r="J51" s="42"/>
      <c r="K51" s="19"/>
      <c r="L51" s="19"/>
      <c r="M51" s="19"/>
    </row>
    <row r="52" spans="1:13" s="20" customFormat="1" ht="15">
      <c r="A52" s="45"/>
      <c r="B52" s="37"/>
      <c r="C52" s="21">
        <v>2024</v>
      </c>
      <c r="D52" s="18">
        <f t="shared" si="3"/>
        <v>20</v>
      </c>
      <c r="E52" s="18"/>
      <c r="F52" s="18"/>
      <c r="G52" s="18">
        <v>20</v>
      </c>
      <c r="H52" s="18"/>
      <c r="I52" s="18"/>
      <c r="J52" s="42"/>
      <c r="K52" s="19"/>
      <c r="L52" s="19"/>
      <c r="M52" s="19"/>
    </row>
    <row r="53" spans="1:13" s="20" customFormat="1" ht="15">
      <c r="A53" s="45"/>
      <c r="B53" s="37"/>
      <c r="C53" s="21">
        <v>2025</v>
      </c>
      <c r="D53" s="18">
        <f t="shared" si="3"/>
        <v>20</v>
      </c>
      <c r="E53" s="18"/>
      <c r="F53" s="18"/>
      <c r="G53" s="18">
        <v>20</v>
      </c>
      <c r="H53" s="18"/>
      <c r="I53" s="18"/>
      <c r="J53" s="42"/>
      <c r="K53" s="19"/>
      <c r="L53" s="19"/>
      <c r="M53" s="19"/>
    </row>
    <row r="54" spans="1:13" s="20" customFormat="1" ht="15">
      <c r="A54" s="45"/>
      <c r="B54" s="37"/>
      <c r="C54" s="21">
        <v>2026</v>
      </c>
      <c r="D54" s="18">
        <f t="shared" si="3"/>
        <v>21</v>
      </c>
      <c r="E54" s="18"/>
      <c r="F54" s="18"/>
      <c r="G54" s="18">
        <v>21</v>
      </c>
      <c r="H54" s="18"/>
      <c r="I54" s="18"/>
      <c r="J54" s="42"/>
      <c r="K54" s="19"/>
      <c r="L54" s="19"/>
      <c r="M54" s="19"/>
    </row>
    <row r="55" spans="1:13" s="20" customFormat="1" ht="15" customHeight="1">
      <c r="A55" s="45" t="s">
        <v>68</v>
      </c>
      <c r="B55" s="37" t="s">
        <v>62</v>
      </c>
      <c r="C55" s="21">
        <v>2022</v>
      </c>
      <c r="D55" s="18">
        <f t="shared" si="3"/>
        <v>40</v>
      </c>
      <c r="E55" s="18"/>
      <c r="F55" s="18"/>
      <c r="G55" s="18">
        <v>40</v>
      </c>
      <c r="H55" s="18"/>
      <c r="I55" s="18"/>
      <c r="J55" s="42" t="s">
        <v>17</v>
      </c>
      <c r="K55" s="19"/>
      <c r="L55" s="19"/>
      <c r="M55" s="19"/>
    </row>
    <row r="56" spans="1:13" s="20" customFormat="1" ht="15">
      <c r="A56" s="45"/>
      <c r="B56" s="37"/>
      <c r="C56" s="21">
        <v>2023</v>
      </c>
      <c r="D56" s="18">
        <f t="shared" si="3"/>
        <v>40</v>
      </c>
      <c r="E56" s="18"/>
      <c r="F56" s="18"/>
      <c r="G56" s="18">
        <v>40</v>
      </c>
      <c r="H56" s="18"/>
      <c r="I56" s="18"/>
      <c r="J56" s="42"/>
      <c r="K56" s="19"/>
      <c r="L56" s="19"/>
      <c r="M56" s="19"/>
    </row>
    <row r="57" spans="1:13" s="20" customFormat="1" ht="15">
      <c r="A57" s="45"/>
      <c r="B57" s="37"/>
      <c r="C57" s="21">
        <v>2024</v>
      </c>
      <c r="D57" s="18">
        <f t="shared" si="3"/>
        <v>40</v>
      </c>
      <c r="E57" s="18"/>
      <c r="F57" s="18"/>
      <c r="G57" s="18">
        <v>40</v>
      </c>
      <c r="H57" s="18"/>
      <c r="I57" s="18"/>
      <c r="J57" s="42"/>
      <c r="K57" s="19"/>
      <c r="L57" s="19"/>
      <c r="M57" s="19"/>
    </row>
    <row r="58" spans="1:13" s="20" customFormat="1" ht="15">
      <c r="A58" s="45"/>
      <c r="B58" s="37"/>
      <c r="C58" s="21">
        <v>2025</v>
      </c>
      <c r="D58" s="18">
        <f t="shared" si="3"/>
        <v>40</v>
      </c>
      <c r="E58" s="18"/>
      <c r="F58" s="18"/>
      <c r="G58" s="18">
        <v>40</v>
      </c>
      <c r="H58" s="18"/>
      <c r="I58" s="18"/>
      <c r="J58" s="42"/>
      <c r="K58" s="19"/>
      <c r="L58" s="19"/>
      <c r="M58" s="19"/>
    </row>
    <row r="59" spans="1:13" s="20" customFormat="1" ht="15">
      <c r="A59" s="45"/>
      <c r="B59" s="37"/>
      <c r="C59" s="21">
        <v>2026</v>
      </c>
      <c r="D59" s="18">
        <f t="shared" si="3"/>
        <v>42</v>
      </c>
      <c r="E59" s="18"/>
      <c r="F59" s="18"/>
      <c r="G59" s="18">
        <v>42</v>
      </c>
      <c r="H59" s="18"/>
      <c r="I59" s="18"/>
      <c r="J59" s="42"/>
      <c r="K59" s="19"/>
      <c r="L59" s="19"/>
      <c r="M59" s="19"/>
    </row>
    <row r="60" spans="1:13" ht="15">
      <c r="A60" s="59">
        <v>4</v>
      </c>
      <c r="B60" s="52" t="s">
        <v>73</v>
      </c>
      <c r="C60" s="10">
        <v>2022</v>
      </c>
      <c r="D60" s="28">
        <f t="shared" ref="D60:D74" si="5">SUM(E60:H60)</f>
        <v>110.565</v>
      </c>
      <c r="E60" s="7">
        <f t="shared" ref="E60:I62" si="6">SUM(E65,E70)</f>
        <v>0</v>
      </c>
      <c r="F60" s="7">
        <f t="shared" si="6"/>
        <v>97.296999999999997</v>
      </c>
      <c r="G60" s="7">
        <f t="shared" si="6"/>
        <v>13.268000000000001</v>
      </c>
      <c r="H60" s="7">
        <f t="shared" si="6"/>
        <v>0</v>
      </c>
      <c r="I60" s="7">
        <f t="shared" si="6"/>
        <v>0</v>
      </c>
      <c r="J60" s="36" t="s">
        <v>13</v>
      </c>
      <c r="K60" s="22"/>
      <c r="L60" s="22"/>
      <c r="M60" s="22"/>
    </row>
    <row r="61" spans="1:13" ht="15">
      <c r="A61" s="59"/>
      <c r="B61" s="53"/>
      <c r="C61" s="10">
        <v>2023</v>
      </c>
      <c r="D61" s="28">
        <f t="shared" si="5"/>
        <v>93.312000000000012</v>
      </c>
      <c r="E61" s="7">
        <f t="shared" si="6"/>
        <v>0</v>
      </c>
      <c r="F61" s="7">
        <f t="shared" si="6"/>
        <v>83.98</v>
      </c>
      <c r="G61" s="7">
        <f t="shared" si="6"/>
        <v>9.3320000000000007</v>
      </c>
      <c r="H61" s="7">
        <f t="shared" si="6"/>
        <v>0</v>
      </c>
      <c r="I61" s="7">
        <f t="shared" si="6"/>
        <v>0</v>
      </c>
      <c r="J61" s="36"/>
      <c r="K61" s="22"/>
      <c r="L61" s="22"/>
      <c r="M61" s="22"/>
    </row>
    <row r="62" spans="1:13" ht="15">
      <c r="A62" s="59"/>
      <c r="B62" s="53"/>
      <c r="C62" s="10">
        <v>2024</v>
      </c>
      <c r="D62" s="28">
        <f t="shared" si="5"/>
        <v>98.67</v>
      </c>
      <c r="E62" s="7">
        <f t="shared" si="6"/>
        <v>0</v>
      </c>
      <c r="F62" s="7">
        <f t="shared" si="6"/>
        <v>87.816000000000003</v>
      </c>
      <c r="G62" s="7">
        <f t="shared" si="6"/>
        <v>10.853999999999999</v>
      </c>
      <c r="H62" s="7">
        <f t="shared" si="6"/>
        <v>0</v>
      </c>
      <c r="I62" s="7">
        <f t="shared" si="6"/>
        <v>0</v>
      </c>
      <c r="J62" s="36"/>
      <c r="K62" s="22"/>
      <c r="L62" s="22"/>
      <c r="M62" s="22"/>
    </row>
    <row r="63" spans="1:13" ht="15">
      <c r="A63" s="59"/>
      <c r="B63" s="53"/>
      <c r="C63" s="10">
        <v>2025</v>
      </c>
      <c r="D63" s="28">
        <f>SUM(E63:H63)</f>
        <v>102.14399999999999</v>
      </c>
      <c r="E63" s="7">
        <f t="shared" ref="E63:I63" si="7">SUM(E68,E73)</f>
        <v>0</v>
      </c>
      <c r="F63" s="7">
        <f t="shared" si="7"/>
        <v>89.885999999999996</v>
      </c>
      <c r="G63" s="7">
        <f t="shared" si="7"/>
        <v>12.257999999999999</v>
      </c>
      <c r="H63" s="7">
        <f t="shared" si="7"/>
        <v>0</v>
      </c>
      <c r="I63" s="7">
        <f t="shared" si="7"/>
        <v>0</v>
      </c>
      <c r="J63" s="36"/>
      <c r="K63" s="22"/>
      <c r="L63" s="22"/>
      <c r="M63" s="22"/>
    </row>
    <row r="64" spans="1:13" ht="15">
      <c r="A64" s="59"/>
      <c r="B64" s="53"/>
      <c r="C64" s="10">
        <v>2026</v>
      </c>
      <c r="D64" s="28">
        <f t="shared" si="5"/>
        <v>12.3</v>
      </c>
      <c r="E64" s="7">
        <f>SUM(E69,E74)</f>
        <v>0</v>
      </c>
      <c r="F64" s="7">
        <f>SUM(F69,F74)</f>
        <v>0</v>
      </c>
      <c r="G64" s="7">
        <f>SUM(G69,G74)</f>
        <v>12.3</v>
      </c>
      <c r="H64" s="7">
        <f>SUM(H69,H74)</f>
        <v>0</v>
      </c>
      <c r="I64" s="7">
        <f>SUM(I69,I74)</f>
        <v>0</v>
      </c>
      <c r="J64" s="36"/>
      <c r="K64" s="22"/>
      <c r="L64" s="22"/>
      <c r="M64" s="22"/>
    </row>
    <row r="65" spans="1:13" ht="15">
      <c r="A65" s="33" t="s">
        <v>71</v>
      </c>
      <c r="B65" s="34" t="s">
        <v>74</v>
      </c>
      <c r="C65" s="10">
        <v>2022</v>
      </c>
      <c r="D65" s="28">
        <f>SUM(E65:H65)</f>
        <v>110.565</v>
      </c>
      <c r="E65" s="7"/>
      <c r="F65" s="7">
        <v>97.296999999999997</v>
      </c>
      <c r="G65" s="7">
        <v>13.268000000000001</v>
      </c>
      <c r="H65" s="7"/>
      <c r="I65" s="7"/>
      <c r="J65" s="36" t="s">
        <v>13</v>
      </c>
      <c r="K65" s="22"/>
      <c r="L65" s="22"/>
      <c r="M65" s="22"/>
    </row>
    <row r="66" spans="1:13" ht="15">
      <c r="A66" s="33"/>
      <c r="B66" s="35"/>
      <c r="C66" s="10">
        <v>2023</v>
      </c>
      <c r="D66" s="28">
        <f>SUM(E66:H66)</f>
        <v>70</v>
      </c>
      <c r="E66" s="7"/>
      <c r="F66" s="7">
        <v>62.999400000000001</v>
      </c>
      <c r="G66" s="7">
        <v>7.0006000000000004</v>
      </c>
      <c r="H66" s="7"/>
      <c r="I66" s="7"/>
      <c r="J66" s="36"/>
      <c r="K66" s="22"/>
      <c r="L66" s="22"/>
      <c r="M66" s="22"/>
    </row>
    <row r="67" spans="1:13" ht="15">
      <c r="A67" s="33"/>
      <c r="B67" s="35"/>
      <c r="C67" s="10">
        <v>2024</v>
      </c>
      <c r="D67" s="28">
        <f>SUM(E67:H67)</f>
        <v>98.67</v>
      </c>
      <c r="E67" s="7"/>
      <c r="F67" s="7">
        <v>87.816000000000003</v>
      </c>
      <c r="G67" s="7">
        <v>10.853999999999999</v>
      </c>
      <c r="H67" s="7"/>
      <c r="I67" s="7"/>
      <c r="J67" s="36"/>
      <c r="K67" s="22"/>
      <c r="L67" s="22"/>
      <c r="M67" s="22"/>
    </row>
    <row r="68" spans="1:13" ht="15">
      <c r="A68" s="33"/>
      <c r="B68" s="35"/>
      <c r="C68" s="10">
        <v>2025</v>
      </c>
      <c r="D68" s="28">
        <f>SUM(E68:H68)</f>
        <v>102.14399999999999</v>
      </c>
      <c r="E68" s="7"/>
      <c r="F68" s="7">
        <v>89.885999999999996</v>
      </c>
      <c r="G68" s="7">
        <v>12.257999999999999</v>
      </c>
      <c r="H68" s="7"/>
      <c r="I68" s="7"/>
      <c r="J68" s="36"/>
      <c r="K68" s="22"/>
      <c r="L68" s="22"/>
      <c r="M68" s="22"/>
    </row>
    <row r="69" spans="1:13" ht="15">
      <c r="A69" s="33"/>
      <c r="B69" s="35"/>
      <c r="C69" s="10">
        <v>2026</v>
      </c>
      <c r="D69" s="28">
        <f>SUM(E69:H69)</f>
        <v>12.3</v>
      </c>
      <c r="E69" s="7"/>
      <c r="F69" s="7"/>
      <c r="G69" s="7">
        <v>12.3</v>
      </c>
      <c r="H69" s="7"/>
      <c r="I69" s="7"/>
      <c r="J69" s="36"/>
      <c r="K69" s="22"/>
      <c r="L69" s="22"/>
      <c r="M69" s="22"/>
    </row>
    <row r="70" spans="1:13" ht="15">
      <c r="A70" s="33" t="s">
        <v>76</v>
      </c>
      <c r="B70" s="34" t="s">
        <v>73</v>
      </c>
      <c r="C70" s="10">
        <v>2022</v>
      </c>
      <c r="D70" s="28">
        <f t="shared" si="5"/>
        <v>0</v>
      </c>
      <c r="E70" s="7"/>
      <c r="F70" s="7"/>
      <c r="G70" s="7"/>
      <c r="H70" s="7"/>
      <c r="I70" s="7"/>
      <c r="J70" s="36" t="s">
        <v>13</v>
      </c>
      <c r="K70" s="22"/>
      <c r="L70" s="22"/>
      <c r="M70" s="22"/>
    </row>
    <row r="71" spans="1:13" ht="15">
      <c r="A71" s="33"/>
      <c r="B71" s="35"/>
      <c r="C71" s="10">
        <v>2023</v>
      </c>
      <c r="D71" s="28">
        <f t="shared" si="5"/>
        <v>23.311999999999998</v>
      </c>
      <c r="E71" s="7"/>
      <c r="F71" s="7">
        <v>20.980599999999999</v>
      </c>
      <c r="G71" s="7">
        <v>2.3313999999999999</v>
      </c>
      <c r="H71" s="7"/>
      <c r="I71" s="7"/>
      <c r="J71" s="36"/>
      <c r="K71" s="22"/>
      <c r="L71" s="22"/>
      <c r="M71" s="22"/>
    </row>
    <row r="72" spans="1:13" ht="15">
      <c r="A72" s="33"/>
      <c r="B72" s="35"/>
      <c r="C72" s="10">
        <v>2024</v>
      </c>
      <c r="D72" s="28">
        <f t="shared" si="5"/>
        <v>0</v>
      </c>
      <c r="E72" s="7"/>
      <c r="F72" s="7"/>
      <c r="G72" s="7"/>
      <c r="H72" s="7"/>
      <c r="I72" s="7"/>
      <c r="J72" s="36"/>
      <c r="K72" s="22"/>
      <c r="L72" s="22"/>
      <c r="M72" s="22"/>
    </row>
    <row r="73" spans="1:13" ht="15">
      <c r="A73" s="33"/>
      <c r="B73" s="35"/>
      <c r="C73" s="10">
        <v>2025</v>
      </c>
      <c r="D73" s="28">
        <f>SUM(E73:H73)</f>
        <v>0</v>
      </c>
      <c r="E73" s="7"/>
      <c r="F73" s="7"/>
      <c r="G73" s="7"/>
      <c r="H73" s="7"/>
      <c r="I73" s="7"/>
      <c r="J73" s="36"/>
      <c r="K73" s="22"/>
      <c r="L73" s="22"/>
      <c r="M73" s="22"/>
    </row>
    <row r="74" spans="1:13" ht="15">
      <c r="A74" s="33"/>
      <c r="B74" s="35"/>
      <c r="C74" s="10">
        <v>2026</v>
      </c>
      <c r="D74" s="28">
        <f t="shared" si="5"/>
        <v>0</v>
      </c>
      <c r="E74" s="7"/>
      <c r="F74" s="7"/>
      <c r="G74" s="7"/>
      <c r="H74" s="7"/>
      <c r="I74" s="7"/>
      <c r="J74" s="36"/>
      <c r="K74" s="22"/>
      <c r="L74" s="22"/>
      <c r="M74" s="22"/>
    </row>
    <row r="75" spans="1:13" ht="15">
      <c r="A75" s="33">
        <v>5</v>
      </c>
      <c r="B75" s="43" t="s">
        <v>46</v>
      </c>
      <c r="C75" s="10">
        <v>2022</v>
      </c>
      <c r="D75" s="7">
        <f t="shared" ref="D75:D99" si="8">SUM(E75:H75)</f>
        <v>0</v>
      </c>
      <c r="E75" s="7"/>
      <c r="F75" s="7"/>
      <c r="G75" s="7"/>
      <c r="H75" s="7"/>
      <c r="I75" s="7"/>
      <c r="J75" s="36" t="s">
        <v>13</v>
      </c>
      <c r="K75" s="22"/>
      <c r="L75" s="22"/>
      <c r="M75" s="22"/>
    </row>
    <row r="76" spans="1:13" ht="15">
      <c r="A76" s="33"/>
      <c r="B76" s="43"/>
      <c r="C76" s="10">
        <v>2023</v>
      </c>
      <c r="D76" s="7">
        <f t="shared" si="8"/>
        <v>0</v>
      </c>
      <c r="E76" s="7"/>
      <c r="F76" s="7"/>
      <c r="G76" s="7"/>
      <c r="H76" s="7"/>
      <c r="I76" s="7"/>
      <c r="J76" s="36"/>
      <c r="K76" s="22"/>
      <c r="L76" s="22"/>
      <c r="M76" s="22"/>
    </row>
    <row r="77" spans="1:13" ht="15">
      <c r="A77" s="33"/>
      <c r="B77" s="43"/>
      <c r="C77" s="10">
        <v>2024</v>
      </c>
      <c r="D77" s="7">
        <f t="shared" si="8"/>
        <v>0</v>
      </c>
      <c r="E77" s="7"/>
      <c r="F77" s="7"/>
      <c r="G77" s="7"/>
      <c r="H77" s="7"/>
      <c r="I77" s="7"/>
      <c r="J77" s="36"/>
      <c r="K77" s="22"/>
      <c r="L77" s="22"/>
      <c r="M77" s="22"/>
    </row>
    <row r="78" spans="1:13" ht="15">
      <c r="A78" s="33"/>
      <c r="B78" s="43"/>
      <c r="C78" s="10">
        <v>2025</v>
      </c>
      <c r="D78" s="7">
        <f t="shared" si="8"/>
        <v>0</v>
      </c>
      <c r="E78" s="7"/>
      <c r="F78" s="7"/>
      <c r="G78" s="7"/>
      <c r="H78" s="7"/>
      <c r="I78" s="7"/>
      <c r="J78" s="36"/>
      <c r="K78" s="22"/>
      <c r="L78" s="22"/>
      <c r="M78" s="22"/>
    </row>
    <row r="79" spans="1:13" ht="15">
      <c r="A79" s="33"/>
      <c r="B79" s="43"/>
      <c r="C79" s="10">
        <v>2026</v>
      </c>
      <c r="D79" s="7">
        <f t="shared" si="8"/>
        <v>0</v>
      </c>
      <c r="E79" s="7"/>
      <c r="F79" s="7"/>
      <c r="G79" s="7"/>
      <c r="H79" s="7"/>
      <c r="I79" s="7"/>
      <c r="J79" s="36"/>
      <c r="K79" s="22"/>
      <c r="L79" s="22"/>
      <c r="M79" s="22"/>
    </row>
    <row r="80" spans="1:13" ht="15">
      <c r="A80" s="48">
        <v>6</v>
      </c>
      <c r="B80" s="43" t="s">
        <v>47</v>
      </c>
      <c r="C80" s="8">
        <v>2022</v>
      </c>
      <c r="D80" s="28">
        <f t="shared" si="8"/>
        <v>4882.9059999999999</v>
      </c>
      <c r="E80" s="7">
        <f t="shared" ref="E80:I82" si="9">SUM(E85,E90)</f>
        <v>0</v>
      </c>
      <c r="F80" s="7">
        <f t="shared" si="9"/>
        <v>0</v>
      </c>
      <c r="G80" s="7">
        <f t="shared" si="9"/>
        <v>4882.9059999999999</v>
      </c>
      <c r="H80" s="7">
        <f t="shared" si="9"/>
        <v>0</v>
      </c>
      <c r="I80" s="7">
        <f t="shared" si="9"/>
        <v>0</v>
      </c>
      <c r="J80" s="36" t="s">
        <v>13</v>
      </c>
      <c r="K80" s="22"/>
      <c r="L80" s="22"/>
      <c r="M80" s="22"/>
    </row>
    <row r="81" spans="1:13" ht="15">
      <c r="A81" s="48"/>
      <c r="B81" s="43"/>
      <c r="C81" s="8">
        <v>2023</v>
      </c>
      <c r="D81" s="28">
        <f t="shared" si="8"/>
        <v>9131.9</v>
      </c>
      <c r="E81" s="7">
        <f t="shared" si="9"/>
        <v>0</v>
      </c>
      <c r="F81" s="7">
        <f t="shared" si="9"/>
        <v>0</v>
      </c>
      <c r="G81" s="7">
        <f t="shared" si="9"/>
        <v>9131.9</v>
      </c>
      <c r="H81" s="7">
        <f t="shared" si="9"/>
        <v>0</v>
      </c>
      <c r="I81" s="7">
        <f t="shared" si="9"/>
        <v>0</v>
      </c>
      <c r="J81" s="36"/>
      <c r="K81" s="22"/>
      <c r="L81" s="22"/>
      <c r="M81" s="22"/>
    </row>
    <row r="82" spans="1:13" ht="15">
      <c r="A82" s="48"/>
      <c r="B82" s="43"/>
      <c r="C82" s="8">
        <v>2024</v>
      </c>
      <c r="D82" s="28">
        <f t="shared" si="8"/>
        <v>1902.3</v>
      </c>
      <c r="E82" s="7">
        <f t="shared" si="9"/>
        <v>0</v>
      </c>
      <c r="F82" s="7">
        <f t="shared" si="9"/>
        <v>0</v>
      </c>
      <c r="G82" s="7">
        <f t="shared" si="9"/>
        <v>1902.3</v>
      </c>
      <c r="H82" s="7">
        <f t="shared" si="9"/>
        <v>0</v>
      </c>
      <c r="I82" s="7">
        <f t="shared" si="9"/>
        <v>0</v>
      </c>
      <c r="J82" s="36"/>
      <c r="K82" s="22"/>
      <c r="L82" s="22"/>
      <c r="M82" s="22"/>
    </row>
    <row r="83" spans="1:13" ht="15">
      <c r="A83" s="48"/>
      <c r="B83" s="43"/>
      <c r="C83" s="8">
        <v>2025</v>
      </c>
      <c r="D83" s="28">
        <f t="shared" si="8"/>
        <v>1991.1</v>
      </c>
      <c r="E83" s="7">
        <f t="shared" ref="E83:G84" si="10">SUM(E88,E93)</f>
        <v>0</v>
      </c>
      <c r="F83" s="7">
        <f t="shared" si="10"/>
        <v>0</v>
      </c>
      <c r="G83" s="7">
        <f t="shared" si="10"/>
        <v>1991.1</v>
      </c>
      <c r="H83" s="7">
        <f>SUM(H88,H93)</f>
        <v>0</v>
      </c>
      <c r="I83" s="7">
        <f>SUM(I88,I93)</f>
        <v>0</v>
      </c>
      <c r="J83" s="36"/>
      <c r="K83" s="22"/>
      <c r="L83" s="22"/>
      <c r="M83" s="22"/>
    </row>
    <row r="84" spans="1:13" ht="15">
      <c r="A84" s="48"/>
      <c r="B84" s="43"/>
      <c r="C84" s="8">
        <v>2026</v>
      </c>
      <c r="D84" s="28">
        <f t="shared" si="8"/>
        <v>2080.6999999999998</v>
      </c>
      <c r="E84" s="7">
        <f t="shared" si="10"/>
        <v>0</v>
      </c>
      <c r="F84" s="7">
        <f t="shared" si="10"/>
        <v>0</v>
      </c>
      <c r="G84" s="7">
        <f t="shared" si="10"/>
        <v>2080.6999999999998</v>
      </c>
      <c r="H84" s="7">
        <f>SUM(H89,H94)</f>
        <v>0</v>
      </c>
      <c r="I84" s="7">
        <f>SUM(I89,I94)</f>
        <v>0</v>
      </c>
      <c r="J84" s="36"/>
      <c r="K84" s="22"/>
      <c r="L84" s="22"/>
      <c r="M84" s="22"/>
    </row>
    <row r="85" spans="1:13" s="20" customFormat="1" ht="15">
      <c r="A85" s="45" t="s">
        <v>63</v>
      </c>
      <c r="B85" s="37" t="s">
        <v>47</v>
      </c>
      <c r="C85" s="17">
        <v>2022</v>
      </c>
      <c r="D85" s="29">
        <f t="shared" si="8"/>
        <v>45.4</v>
      </c>
      <c r="E85" s="18"/>
      <c r="F85" s="18"/>
      <c r="G85" s="18">
        <v>45.4</v>
      </c>
      <c r="H85" s="18"/>
      <c r="I85" s="18"/>
      <c r="J85" s="42" t="s">
        <v>13</v>
      </c>
      <c r="K85" s="19"/>
      <c r="L85" s="19"/>
      <c r="M85" s="19"/>
    </row>
    <row r="86" spans="1:13" s="20" customFormat="1" ht="15">
      <c r="A86" s="45"/>
      <c r="B86" s="37"/>
      <c r="C86" s="17">
        <v>2023</v>
      </c>
      <c r="D86" s="18">
        <f t="shared" si="8"/>
        <v>0</v>
      </c>
      <c r="E86" s="18"/>
      <c r="F86" s="18"/>
      <c r="G86" s="18"/>
      <c r="H86" s="18"/>
      <c r="I86" s="18"/>
      <c r="J86" s="42"/>
      <c r="K86" s="19"/>
      <c r="L86" s="19"/>
      <c r="M86" s="19"/>
    </row>
    <row r="87" spans="1:13" s="20" customFormat="1" ht="15">
      <c r="A87" s="45"/>
      <c r="B87" s="37"/>
      <c r="C87" s="17">
        <v>2024</v>
      </c>
      <c r="D87" s="18">
        <f t="shared" si="8"/>
        <v>0</v>
      </c>
      <c r="E87" s="18"/>
      <c r="F87" s="18"/>
      <c r="G87" s="18"/>
      <c r="H87" s="18"/>
      <c r="I87" s="18"/>
      <c r="J87" s="42"/>
      <c r="K87" s="19"/>
      <c r="L87" s="19"/>
      <c r="M87" s="19"/>
    </row>
    <row r="88" spans="1:13" s="20" customFormat="1" ht="15">
      <c r="A88" s="45"/>
      <c r="B88" s="37"/>
      <c r="C88" s="17">
        <v>2025</v>
      </c>
      <c r="D88" s="18">
        <f t="shared" si="8"/>
        <v>0</v>
      </c>
      <c r="E88" s="18"/>
      <c r="F88" s="18"/>
      <c r="G88" s="18"/>
      <c r="H88" s="18"/>
      <c r="I88" s="18"/>
      <c r="J88" s="42"/>
      <c r="K88" s="19"/>
      <c r="L88" s="19"/>
      <c r="M88" s="19"/>
    </row>
    <row r="89" spans="1:13" s="20" customFormat="1" ht="15">
      <c r="A89" s="45"/>
      <c r="B89" s="37"/>
      <c r="C89" s="17">
        <v>2026</v>
      </c>
      <c r="D89" s="18">
        <f t="shared" si="8"/>
        <v>0</v>
      </c>
      <c r="E89" s="18"/>
      <c r="F89" s="18"/>
      <c r="G89" s="18"/>
      <c r="H89" s="18"/>
      <c r="I89" s="18"/>
      <c r="J89" s="42"/>
      <c r="K89" s="19"/>
      <c r="L89" s="19"/>
      <c r="M89" s="19"/>
    </row>
    <row r="90" spans="1:13" s="20" customFormat="1" ht="15">
      <c r="A90" s="45" t="s">
        <v>64</v>
      </c>
      <c r="B90" s="37" t="s">
        <v>65</v>
      </c>
      <c r="C90" s="17">
        <v>2022</v>
      </c>
      <c r="D90" s="7">
        <f t="shared" si="8"/>
        <v>4837.5060000000003</v>
      </c>
      <c r="E90" s="7"/>
      <c r="F90" s="7"/>
      <c r="G90" s="7">
        <v>4837.5060000000003</v>
      </c>
      <c r="H90" s="18"/>
      <c r="I90" s="18"/>
      <c r="J90" s="42" t="s">
        <v>13</v>
      </c>
      <c r="K90" s="19"/>
      <c r="L90" s="19"/>
      <c r="M90" s="19"/>
    </row>
    <row r="91" spans="1:13" s="20" customFormat="1" ht="15">
      <c r="A91" s="45"/>
      <c r="B91" s="37"/>
      <c r="C91" s="17">
        <v>2023</v>
      </c>
      <c r="D91" s="7">
        <f t="shared" si="8"/>
        <v>9131.9</v>
      </c>
      <c r="E91" s="7"/>
      <c r="F91" s="7"/>
      <c r="G91" s="32">
        <v>9131.9</v>
      </c>
      <c r="H91" s="18"/>
      <c r="I91" s="18"/>
      <c r="J91" s="42"/>
      <c r="K91" s="19"/>
      <c r="L91" s="19"/>
      <c r="M91" s="19"/>
    </row>
    <row r="92" spans="1:13" s="20" customFormat="1" ht="15">
      <c r="A92" s="45"/>
      <c r="B92" s="37"/>
      <c r="C92" s="17">
        <v>2024</v>
      </c>
      <c r="D92" s="7">
        <f t="shared" si="8"/>
        <v>1902.3</v>
      </c>
      <c r="E92" s="7"/>
      <c r="F92" s="7"/>
      <c r="G92" s="7">
        <v>1902.3</v>
      </c>
      <c r="H92" s="18"/>
      <c r="I92" s="18"/>
      <c r="J92" s="42"/>
      <c r="K92" s="19"/>
      <c r="L92" s="19"/>
      <c r="M92" s="19"/>
    </row>
    <row r="93" spans="1:13" s="20" customFormat="1" ht="15">
      <c r="A93" s="45"/>
      <c r="B93" s="37"/>
      <c r="C93" s="17">
        <v>2025</v>
      </c>
      <c r="D93" s="7">
        <f t="shared" si="8"/>
        <v>1991.1</v>
      </c>
      <c r="E93" s="7"/>
      <c r="F93" s="7"/>
      <c r="G93" s="7">
        <v>1991.1</v>
      </c>
      <c r="H93" s="18"/>
      <c r="I93" s="18"/>
      <c r="J93" s="42"/>
      <c r="K93" s="19"/>
      <c r="L93" s="19"/>
      <c r="M93" s="19"/>
    </row>
    <row r="94" spans="1:13" s="20" customFormat="1" ht="15">
      <c r="A94" s="45"/>
      <c r="B94" s="37"/>
      <c r="C94" s="17">
        <v>2026</v>
      </c>
      <c r="D94" s="7">
        <f t="shared" si="8"/>
        <v>2080.6999999999998</v>
      </c>
      <c r="E94" s="7"/>
      <c r="F94" s="7"/>
      <c r="G94" s="7">
        <v>2080.6999999999998</v>
      </c>
      <c r="H94" s="18"/>
      <c r="I94" s="18"/>
      <c r="J94" s="42"/>
      <c r="K94" s="19"/>
      <c r="L94" s="19"/>
      <c r="M94" s="19"/>
    </row>
    <row r="95" spans="1:13" s="2" customFormat="1" ht="12.75">
      <c r="A95" s="43" t="s">
        <v>55</v>
      </c>
      <c r="B95" s="43"/>
      <c r="C95" s="6">
        <v>2022</v>
      </c>
      <c r="D95" s="3">
        <f t="shared" si="8"/>
        <v>5097.4709999999995</v>
      </c>
      <c r="E95" s="3">
        <f t="shared" ref="E95:I99" si="11">SUM(E10,E20,E35,E60,E75,E80)</f>
        <v>0</v>
      </c>
      <c r="F95" s="3">
        <f t="shared" si="11"/>
        <v>97.296999999999997</v>
      </c>
      <c r="G95" s="3">
        <f t="shared" si="11"/>
        <v>5000.174</v>
      </c>
      <c r="H95" s="3">
        <f t="shared" si="11"/>
        <v>0</v>
      </c>
      <c r="I95" s="3">
        <f t="shared" si="11"/>
        <v>0</v>
      </c>
      <c r="J95" s="65"/>
    </row>
    <row r="96" spans="1:13" s="2" customFormat="1" ht="12.75">
      <c r="A96" s="43"/>
      <c r="B96" s="43"/>
      <c r="C96" s="6">
        <v>2023</v>
      </c>
      <c r="D96" s="3">
        <f t="shared" si="8"/>
        <v>9430.2119999999995</v>
      </c>
      <c r="E96" s="3">
        <f t="shared" si="11"/>
        <v>0</v>
      </c>
      <c r="F96" s="3">
        <f t="shared" si="11"/>
        <v>83.98</v>
      </c>
      <c r="G96" s="3">
        <f t="shared" si="11"/>
        <v>9346.232</v>
      </c>
      <c r="H96" s="3">
        <f t="shared" si="11"/>
        <v>0</v>
      </c>
      <c r="I96" s="3">
        <f t="shared" si="11"/>
        <v>0</v>
      </c>
      <c r="J96" s="65"/>
    </row>
    <row r="97" spans="1:13" s="2" customFormat="1" ht="12.75">
      <c r="A97" s="43"/>
      <c r="B97" s="43"/>
      <c r="C97" s="6">
        <v>2024</v>
      </c>
      <c r="D97" s="3">
        <f t="shared" si="8"/>
        <v>2148.4699999999998</v>
      </c>
      <c r="E97" s="3">
        <f t="shared" si="11"/>
        <v>0</v>
      </c>
      <c r="F97" s="3">
        <f t="shared" si="11"/>
        <v>87.816000000000003</v>
      </c>
      <c r="G97" s="3">
        <f t="shared" si="11"/>
        <v>2060.654</v>
      </c>
      <c r="H97" s="3">
        <f t="shared" si="11"/>
        <v>0</v>
      </c>
      <c r="I97" s="3">
        <f t="shared" si="11"/>
        <v>0</v>
      </c>
      <c r="J97" s="65"/>
    </row>
    <row r="98" spans="1:13" s="2" customFormat="1" ht="12.75">
      <c r="A98" s="43"/>
      <c r="B98" s="43"/>
      <c r="C98" s="6">
        <v>2025</v>
      </c>
      <c r="D98" s="3">
        <f t="shared" si="8"/>
        <v>2243.8440000000001</v>
      </c>
      <c r="E98" s="3">
        <f t="shared" si="11"/>
        <v>0</v>
      </c>
      <c r="F98" s="3">
        <f t="shared" si="11"/>
        <v>89.885999999999996</v>
      </c>
      <c r="G98" s="3">
        <f t="shared" si="11"/>
        <v>2153.9580000000001</v>
      </c>
      <c r="H98" s="3">
        <f t="shared" si="11"/>
        <v>0</v>
      </c>
      <c r="I98" s="3">
        <f t="shared" si="11"/>
        <v>0</v>
      </c>
      <c r="J98" s="65"/>
    </row>
    <row r="99" spans="1:13" s="2" customFormat="1" ht="12.75">
      <c r="A99" s="43"/>
      <c r="B99" s="43"/>
      <c r="C99" s="6">
        <v>2026</v>
      </c>
      <c r="D99" s="3">
        <f t="shared" si="8"/>
        <v>2251</v>
      </c>
      <c r="E99" s="3">
        <f t="shared" si="11"/>
        <v>0</v>
      </c>
      <c r="F99" s="3">
        <f t="shared" si="11"/>
        <v>0</v>
      </c>
      <c r="G99" s="3">
        <f t="shared" si="11"/>
        <v>2251</v>
      </c>
      <c r="H99" s="3">
        <f t="shared" si="11"/>
        <v>0</v>
      </c>
      <c r="I99" s="3">
        <f t="shared" si="11"/>
        <v>0</v>
      </c>
      <c r="J99" s="65"/>
    </row>
    <row r="100" spans="1:13" s="2" customFormat="1" ht="12.75">
      <c r="A100" s="64" t="s">
        <v>19</v>
      </c>
      <c r="B100" s="64"/>
      <c r="C100" s="64"/>
      <c r="D100" s="64"/>
      <c r="E100" s="64"/>
      <c r="F100" s="64"/>
      <c r="G100" s="64"/>
      <c r="H100" s="64"/>
      <c r="I100" s="64"/>
      <c r="J100" s="64"/>
    </row>
    <row r="101" spans="1:13" s="2" customFormat="1" ht="15">
      <c r="A101" s="48">
        <v>1</v>
      </c>
      <c r="B101" s="60" t="s">
        <v>48</v>
      </c>
      <c r="C101" s="8">
        <v>2022</v>
      </c>
      <c r="D101" s="7">
        <f t="shared" ref="D101:D106" si="12">SUM(E101:H101)</f>
        <v>326.26609999999999</v>
      </c>
      <c r="E101" s="7">
        <f t="shared" ref="E101:I105" si="13">SUM(E106,E111,E116,E121)</f>
        <v>0</v>
      </c>
      <c r="F101" s="7">
        <f t="shared" si="13"/>
        <v>0</v>
      </c>
      <c r="G101" s="7">
        <f t="shared" si="13"/>
        <v>326.26609999999999</v>
      </c>
      <c r="H101" s="7">
        <f t="shared" si="13"/>
        <v>0</v>
      </c>
      <c r="I101" s="7">
        <f t="shared" si="13"/>
        <v>0</v>
      </c>
      <c r="J101" s="36" t="s">
        <v>13</v>
      </c>
      <c r="K101" s="5"/>
      <c r="L101" s="5"/>
      <c r="M101" s="5"/>
    </row>
    <row r="102" spans="1:13" s="2" customFormat="1" ht="15">
      <c r="A102" s="48"/>
      <c r="B102" s="60"/>
      <c r="C102" s="8">
        <v>2023</v>
      </c>
      <c r="D102" s="7">
        <f t="shared" si="12"/>
        <v>356.9</v>
      </c>
      <c r="E102" s="7">
        <f t="shared" si="13"/>
        <v>0</v>
      </c>
      <c r="F102" s="7">
        <f t="shared" si="13"/>
        <v>0</v>
      </c>
      <c r="G102" s="32">
        <f t="shared" si="13"/>
        <v>356.9</v>
      </c>
      <c r="H102" s="7">
        <f t="shared" si="13"/>
        <v>0</v>
      </c>
      <c r="I102" s="7">
        <f t="shared" si="13"/>
        <v>0</v>
      </c>
      <c r="J102" s="36"/>
      <c r="K102" s="5"/>
      <c r="L102" s="5"/>
      <c r="M102" s="5"/>
    </row>
    <row r="103" spans="1:13" s="2" customFormat="1" ht="15">
      <c r="A103" s="48"/>
      <c r="B103" s="60"/>
      <c r="C103" s="8">
        <v>2024</v>
      </c>
      <c r="D103" s="7">
        <f t="shared" si="12"/>
        <v>335.5</v>
      </c>
      <c r="E103" s="7">
        <f t="shared" si="13"/>
        <v>0</v>
      </c>
      <c r="F103" s="7">
        <f t="shared" si="13"/>
        <v>0</v>
      </c>
      <c r="G103" s="7">
        <f t="shared" si="13"/>
        <v>335.5</v>
      </c>
      <c r="H103" s="7">
        <f t="shared" si="13"/>
        <v>0</v>
      </c>
      <c r="I103" s="7">
        <f t="shared" si="13"/>
        <v>0</v>
      </c>
      <c r="J103" s="36"/>
      <c r="K103" s="5"/>
      <c r="L103" s="5"/>
      <c r="M103" s="5"/>
    </row>
    <row r="104" spans="1:13" s="2" customFormat="1" ht="15">
      <c r="A104" s="48"/>
      <c r="B104" s="60"/>
      <c r="C104" s="8">
        <v>2025</v>
      </c>
      <c r="D104" s="7">
        <f t="shared" si="12"/>
        <v>351.1</v>
      </c>
      <c r="E104" s="7">
        <f t="shared" si="13"/>
        <v>0</v>
      </c>
      <c r="F104" s="7">
        <f t="shared" si="13"/>
        <v>0</v>
      </c>
      <c r="G104" s="7">
        <f t="shared" si="13"/>
        <v>351.1</v>
      </c>
      <c r="H104" s="7">
        <f t="shared" si="13"/>
        <v>0</v>
      </c>
      <c r="I104" s="7">
        <f t="shared" si="13"/>
        <v>0</v>
      </c>
      <c r="J104" s="36"/>
      <c r="K104" s="5"/>
      <c r="L104" s="5"/>
      <c r="M104" s="5"/>
    </row>
    <row r="105" spans="1:13" s="2" customFormat="1" ht="15">
      <c r="A105" s="48"/>
      <c r="B105" s="60"/>
      <c r="C105" s="8">
        <v>2026</v>
      </c>
      <c r="D105" s="7">
        <f t="shared" si="12"/>
        <v>366.9</v>
      </c>
      <c r="E105" s="7">
        <f t="shared" si="13"/>
        <v>0</v>
      </c>
      <c r="F105" s="7">
        <f t="shared" si="13"/>
        <v>0</v>
      </c>
      <c r="G105" s="7">
        <f t="shared" si="13"/>
        <v>366.9</v>
      </c>
      <c r="H105" s="7">
        <f t="shared" si="13"/>
        <v>0</v>
      </c>
      <c r="I105" s="7">
        <f t="shared" si="13"/>
        <v>0</v>
      </c>
      <c r="J105" s="36"/>
      <c r="K105" s="5"/>
      <c r="L105" s="5"/>
      <c r="M105" s="5"/>
    </row>
    <row r="106" spans="1:13" s="24" customFormat="1" ht="15">
      <c r="A106" s="45" t="s">
        <v>40</v>
      </c>
      <c r="B106" s="56" t="s">
        <v>20</v>
      </c>
      <c r="C106" s="17">
        <v>2022</v>
      </c>
      <c r="D106" s="18">
        <f t="shared" si="12"/>
        <v>0</v>
      </c>
      <c r="E106" s="18"/>
      <c r="F106" s="18"/>
      <c r="G106" s="23"/>
      <c r="H106" s="18">
        <v>0</v>
      </c>
      <c r="I106" s="18"/>
      <c r="J106" s="42" t="s">
        <v>13</v>
      </c>
      <c r="K106" s="19"/>
      <c r="L106" s="19"/>
      <c r="M106" s="19"/>
    </row>
    <row r="107" spans="1:13" s="24" customFormat="1" ht="15">
      <c r="A107" s="45"/>
      <c r="B107" s="56"/>
      <c r="C107" s="17">
        <v>2023</v>
      </c>
      <c r="D107" s="18">
        <f t="shared" ref="D107:D171" si="14">SUM(E107:H107)</f>
        <v>0</v>
      </c>
      <c r="E107" s="18"/>
      <c r="F107" s="18"/>
      <c r="G107" s="31"/>
      <c r="H107" s="18"/>
      <c r="I107" s="18"/>
      <c r="J107" s="42"/>
      <c r="K107" s="19"/>
      <c r="L107" s="19"/>
      <c r="M107" s="19"/>
    </row>
    <row r="108" spans="1:13" s="24" customFormat="1" ht="15">
      <c r="A108" s="45"/>
      <c r="B108" s="56"/>
      <c r="C108" s="17">
        <v>2024</v>
      </c>
      <c r="D108" s="18">
        <f t="shared" si="14"/>
        <v>15.4</v>
      </c>
      <c r="E108" s="18"/>
      <c r="F108" s="18"/>
      <c r="G108" s="23">
        <v>15.4</v>
      </c>
      <c r="H108" s="18"/>
      <c r="I108" s="18"/>
      <c r="J108" s="42"/>
      <c r="K108" s="19"/>
      <c r="L108" s="19"/>
      <c r="M108" s="19"/>
    </row>
    <row r="109" spans="1:13" s="24" customFormat="1" ht="15">
      <c r="A109" s="45"/>
      <c r="B109" s="56"/>
      <c r="C109" s="17">
        <v>2025</v>
      </c>
      <c r="D109" s="18">
        <f>SUM(E109:H109)</f>
        <v>15.5</v>
      </c>
      <c r="E109" s="18"/>
      <c r="F109" s="18"/>
      <c r="G109" s="23">
        <v>15.5</v>
      </c>
      <c r="H109" s="18"/>
      <c r="I109" s="18"/>
      <c r="J109" s="42"/>
      <c r="K109" s="19"/>
      <c r="L109" s="19"/>
      <c r="M109" s="19"/>
    </row>
    <row r="110" spans="1:13" s="24" customFormat="1" ht="15">
      <c r="A110" s="45"/>
      <c r="B110" s="56"/>
      <c r="C110" s="17">
        <v>2026</v>
      </c>
      <c r="D110" s="18">
        <f t="shared" si="14"/>
        <v>16.2</v>
      </c>
      <c r="E110" s="18"/>
      <c r="F110" s="18"/>
      <c r="G110" s="23">
        <v>16.2</v>
      </c>
      <c r="H110" s="18"/>
      <c r="I110" s="18"/>
      <c r="J110" s="42"/>
      <c r="K110" s="19"/>
      <c r="L110" s="19"/>
      <c r="M110" s="19"/>
    </row>
    <row r="111" spans="1:13" s="24" customFormat="1" ht="18.75" customHeight="1">
      <c r="A111" s="45" t="s">
        <v>49</v>
      </c>
      <c r="B111" s="56" t="s">
        <v>21</v>
      </c>
      <c r="C111" s="17">
        <v>2022</v>
      </c>
      <c r="D111" s="18">
        <f t="shared" si="14"/>
        <v>326.26609999999999</v>
      </c>
      <c r="E111" s="18"/>
      <c r="F111" s="18"/>
      <c r="G111" s="23">
        <v>326.26609999999999</v>
      </c>
      <c r="H111" s="18"/>
      <c r="I111" s="18"/>
      <c r="J111" s="42" t="s">
        <v>13</v>
      </c>
      <c r="K111" s="19"/>
      <c r="L111" s="19"/>
      <c r="M111" s="19"/>
    </row>
    <row r="112" spans="1:13" s="24" customFormat="1" ht="18.75" customHeight="1">
      <c r="A112" s="45"/>
      <c r="B112" s="56"/>
      <c r="C112" s="17">
        <v>2023</v>
      </c>
      <c r="D112" s="18">
        <f t="shared" si="14"/>
        <v>356.88929999999999</v>
      </c>
      <c r="E112" s="18"/>
      <c r="F112" s="18"/>
      <c r="G112" s="31">
        <v>356.88929999999999</v>
      </c>
      <c r="H112" s="18"/>
      <c r="I112" s="18"/>
      <c r="J112" s="42"/>
      <c r="K112" s="19"/>
      <c r="L112" s="19"/>
      <c r="M112" s="19"/>
    </row>
    <row r="113" spans="1:13" s="24" customFormat="1" ht="18" customHeight="1">
      <c r="A113" s="45"/>
      <c r="B113" s="56"/>
      <c r="C113" s="17">
        <v>2024</v>
      </c>
      <c r="D113" s="18">
        <f t="shared" si="14"/>
        <v>299.5</v>
      </c>
      <c r="E113" s="18"/>
      <c r="F113" s="18"/>
      <c r="G113" s="23">
        <v>299.5</v>
      </c>
      <c r="H113" s="18"/>
      <c r="I113" s="18"/>
      <c r="J113" s="42"/>
      <c r="K113" s="19"/>
      <c r="L113" s="19"/>
      <c r="M113" s="19"/>
    </row>
    <row r="114" spans="1:13" s="24" customFormat="1" ht="17.25" customHeight="1">
      <c r="A114" s="45"/>
      <c r="B114" s="56"/>
      <c r="C114" s="17">
        <v>2025</v>
      </c>
      <c r="D114" s="18">
        <f>SUM(E114:H114)</f>
        <v>312.8</v>
      </c>
      <c r="E114" s="18"/>
      <c r="F114" s="18"/>
      <c r="G114" s="23">
        <v>312.8</v>
      </c>
      <c r="H114" s="18"/>
      <c r="I114" s="18"/>
      <c r="J114" s="42"/>
      <c r="K114" s="19"/>
      <c r="L114" s="19"/>
      <c r="M114" s="19"/>
    </row>
    <row r="115" spans="1:13" s="24" customFormat="1" ht="17.25" customHeight="1">
      <c r="A115" s="45"/>
      <c r="B115" s="56"/>
      <c r="C115" s="17">
        <v>2026</v>
      </c>
      <c r="D115" s="18">
        <f t="shared" si="14"/>
        <v>326.89999999999998</v>
      </c>
      <c r="E115" s="18"/>
      <c r="F115" s="18"/>
      <c r="G115" s="23">
        <v>326.89999999999998</v>
      </c>
      <c r="H115" s="18"/>
      <c r="I115" s="18"/>
      <c r="J115" s="42"/>
      <c r="K115" s="19"/>
      <c r="L115" s="19"/>
      <c r="M115" s="19"/>
    </row>
    <row r="116" spans="1:13" s="24" customFormat="1" ht="15">
      <c r="A116" s="45" t="s">
        <v>50</v>
      </c>
      <c r="B116" s="56" t="s">
        <v>22</v>
      </c>
      <c r="C116" s="17">
        <v>2022</v>
      </c>
      <c r="D116" s="18">
        <f t="shared" si="14"/>
        <v>0</v>
      </c>
      <c r="E116" s="18"/>
      <c r="F116" s="18"/>
      <c r="G116" s="25"/>
      <c r="H116" s="18">
        <v>0</v>
      </c>
      <c r="I116" s="18"/>
      <c r="J116" s="42" t="s">
        <v>31</v>
      </c>
      <c r="K116" s="19"/>
      <c r="L116" s="19"/>
      <c r="M116" s="19"/>
    </row>
    <row r="117" spans="1:13" s="24" customFormat="1" ht="15">
      <c r="A117" s="45"/>
      <c r="B117" s="56"/>
      <c r="C117" s="17">
        <v>2023</v>
      </c>
      <c r="D117" s="18">
        <f t="shared" si="14"/>
        <v>0</v>
      </c>
      <c r="E117" s="18"/>
      <c r="F117" s="18"/>
      <c r="G117" s="25"/>
      <c r="H117" s="18"/>
      <c r="I117" s="18"/>
      <c r="J117" s="42"/>
      <c r="K117" s="19"/>
      <c r="L117" s="19"/>
      <c r="M117" s="19"/>
    </row>
    <row r="118" spans="1:13" s="24" customFormat="1" ht="15">
      <c r="A118" s="45"/>
      <c r="B118" s="56"/>
      <c r="C118" s="17">
        <v>2024</v>
      </c>
      <c r="D118" s="18">
        <f t="shared" si="14"/>
        <v>0</v>
      </c>
      <c r="E118" s="18"/>
      <c r="F118" s="18"/>
      <c r="G118" s="25"/>
      <c r="H118" s="18"/>
      <c r="I118" s="18"/>
      <c r="J118" s="42"/>
      <c r="K118" s="19"/>
      <c r="L118" s="19"/>
      <c r="M118" s="19"/>
    </row>
    <row r="119" spans="1:13" s="24" customFormat="1" ht="15">
      <c r="A119" s="45"/>
      <c r="B119" s="56"/>
      <c r="C119" s="17">
        <v>2025</v>
      </c>
      <c r="D119" s="18">
        <f>SUM(E119:H119)</f>
        <v>0</v>
      </c>
      <c r="E119" s="18"/>
      <c r="F119" s="18"/>
      <c r="G119" s="25"/>
      <c r="H119" s="18"/>
      <c r="I119" s="18"/>
      <c r="J119" s="42"/>
      <c r="K119" s="19"/>
      <c r="L119" s="19"/>
      <c r="M119" s="19"/>
    </row>
    <row r="120" spans="1:13" s="24" customFormat="1" ht="15">
      <c r="A120" s="45"/>
      <c r="B120" s="56"/>
      <c r="C120" s="17">
        <v>2026</v>
      </c>
      <c r="D120" s="18">
        <f t="shared" si="14"/>
        <v>0</v>
      </c>
      <c r="E120" s="18"/>
      <c r="F120" s="18"/>
      <c r="G120" s="25"/>
      <c r="H120" s="18"/>
      <c r="I120" s="18"/>
      <c r="J120" s="42"/>
      <c r="K120" s="19"/>
      <c r="L120" s="19"/>
      <c r="M120" s="19"/>
    </row>
    <row r="121" spans="1:13" s="24" customFormat="1" ht="15">
      <c r="A121" s="45" t="s">
        <v>51</v>
      </c>
      <c r="B121" s="56" t="s">
        <v>23</v>
      </c>
      <c r="C121" s="17">
        <v>2022</v>
      </c>
      <c r="D121" s="18">
        <f t="shared" si="14"/>
        <v>0</v>
      </c>
      <c r="E121" s="18"/>
      <c r="F121" s="18"/>
      <c r="G121" s="23"/>
      <c r="H121" s="18"/>
      <c r="I121" s="18"/>
      <c r="J121" s="42" t="s">
        <v>32</v>
      </c>
      <c r="K121" s="19"/>
      <c r="L121" s="19"/>
      <c r="M121" s="19"/>
    </row>
    <row r="122" spans="1:13" s="24" customFormat="1" ht="15">
      <c r="A122" s="45"/>
      <c r="B122" s="56"/>
      <c r="C122" s="17">
        <v>2023</v>
      </c>
      <c r="D122" s="18">
        <f t="shared" si="14"/>
        <v>1.0699999999999999E-2</v>
      </c>
      <c r="E122" s="18"/>
      <c r="F122" s="18"/>
      <c r="G122" s="31">
        <v>1.0699999999999999E-2</v>
      </c>
      <c r="H122" s="18"/>
      <c r="I122" s="18"/>
      <c r="J122" s="42"/>
      <c r="K122" s="19"/>
      <c r="L122" s="19"/>
      <c r="M122" s="19"/>
    </row>
    <row r="123" spans="1:13" s="24" customFormat="1" ht="15">
      <c r="A123" s="45"/>
      <c r="B123" s="56"/>
      <c r="C123" s="17">
        <v>2024</v>
      </c>
      <c r="D123" s="18">
        <f t="shared" si="14"/>
        <v>20.6</v>
      </c>
      <c r="E123" s="18"/>
      <c r="F123" s="18"/>
      <c r="G123" s="23">
        <v>20.6</v>
      </c>
      <c r="H123" s="18"/>
      <c r="I123" s="18"/>
      <c r="J123" s="42"/>
      <c r="K123" s="19"/>
      <c r="L123" s="19"/>
      <c r="M123" s="19"/>
    </row>
    <row r="124" spans="1:13" s="24" customFormat="1" ht="15">
      <c r="A124" s="45"/>
      <c r="B124" s="56"/>
      <c r="C124" s="17">
        <v>2025</v>
      </c>
      <c r="D124" s="18">
        <f>SUM(E124:H124)</f>
        <v>22.8</v>
      </c>
      <c r="E124" s="18"/>
      <c r="F124" s="18"/>
      <c r="G124" s="23">
        <v>22.8</v>
      </c>
      <c r="H124" s="18"/>
      <c r="I124" s="18"/>
      <c r="J124" s="42"/>
      <c r="K124" s="19"/>
      <c r="L124" s="19"/>
      <c r="M124" s="19"/>
    </row>
    <row r="125" spans="1:13" s="24" customFormat="1" ht="15">
      <c r="A125" s="45"/>
      <c r="B125" s="56"/>
      <c r="C125" s="17">
        <v>2026</v>
      </c>
      <c r="D125" s="18">
        <f t="shared" si="14"/>
        <v>23.8</v>
      </c>
      <c r="E125" s="18"/>
      <c r="F125" s="18"/>
      <c r="G125" s="23">
        <v>23.8</v>
      </c>
      <c r="H125" s="18"/>
      <c r="I125" s="18"/>
      <c r="J125" s="42"/>
      <c r="K125" s="19"/>
      <c r="L125" s="19"/>
      <c r="M125" s="19"/>
    </row>
    <row r="126" spans="1:13" s="2" customFormat="1" ht="15">
      <c r="A126" s="48">
        <v>2</v>
      </c>
      <c r="B126" s="60" t="s">
        <v>52</v>
      </c>
      <c r="C126" s="8">
        <v>2022</v>
      </c>
      <c r="D126" s="7">
        <f>SUM(E126:H126)</f>
        <v>4469.5</v>
      </c>
      <c r="E126" s="7">
        <f t="shared" ref="E126:I130" si="15">SUM(E131,E136,E141,E146)</f>
        <v>0</v>
      </c>
      <c r="F126" s="7">
        <f t="shared" si="15"/>
        <v>4384</v>
      </c>
      <c r="G126" s="7">
        <f t="shared" si="15"/>
        <v>85.5</v>
      </c>
      <c r="H126" s="7">
        <f t="shared" si="15"/>
        <v>0</v>
      </c>
      <c r="I126" s="7">
        <f t="shared" si="15"/>
        <v>0</v>
      </c>
      <c r="J126" s="36" t="s">
        <v>32</v>
      </c>
      <c r="K126" s="5"/>
      <c r="L126" s="5"/>
      <c r="M126" s="5"/>
    </row>
    <row r="127" spans="1:13" s="2" customFormat="1" ht="15">
      <c r="A127" s="48"/>
      <c r="B127" s="60"/>
      <c r="C127" s="8">
        <v>2023</v>
      </c>
      <c r="D127" s="7">
        <f>SUM(E127:H127)</f>
        <v>5654.3</v>
      </c>
      <c r="E127" s="7">
        <f t="shared" si="15"/>
        <v>0</v>
      </c>
      <c r="F127" s="7">
        <f t="shared" si="15"/>
        <v>5563</v>
      </c>
      <c r="G127" s="7">
        <f t="shared" si="15"/>
        <v>91.3</v>
      </c>
      <c r="H127" s="7">
        <f t="shared" si="15"/>
        <v>0</v>
      </c>
      <c r="I127" s="7">
        <f t="shared" si="15"/>
        <v>0</v>
      </c>
      <c r="J127" s="36"/>
      <c r="K127" s="5"/>
      <c r="L127" s="5"/>
      <c r="M127" s="5"/>
    </row>
    <row r="128" spans="1:13" s="2" customFormat="1" ht="15">
      <c r="A128" s="48"/>
      <c r="B128" s="60"/>
      <c r="C128" s="8">
        <v>2024</v>
      </c>
      <c r="D128" s="7">
        <f>SUM(E128:H128)</f>
        <v>5623.3</v>
      </c>
      <c r="E128" s="7">
        <f t="shared" si="15"/>
        <v>0</v>
      </c>
      <c r="F128" s="7">
        <f t="shared" si="15"/>
        <v>5563</v>
      </c>
      <c r="G128" s="7">
        <f t="shared" si="15"/>
        <v>60.3</v>
      </c>
      <c r="H128" s="7">
        <f t="shared" si="15"/>
        <v>0</v>
      </c>
      <c r="I128" s="7">
        <f t="shared" si="15"/>
        <v>0</v>
      </c>
      <c r="J128" s="36"/>
      <c r="K128" s="5"/>
      <c r="L128" s="5"/>
      <c r="M128" s="5"/>
    </row>
    <row r="129" spans="1:13" s="2" customFormat="1" ht="15">
      <c r="A129" s="48"/>
      <c r="B129" s="60"/>
      <c r="C129" s="8">
        <v>2025</v>
      </c>
      <c r="D129" s="7">
        <f>SUM(E129:H129)</f>
        <v>5626.1</v>
      </c>
      <c r="E129" s="7">
        <f t="shared" si="15"/>
        <v>0</v>
      </c>
      <c r="F129" s="7">
        <f t="shared" si="15"/>
        <v>5563</v>
      </c>
      <c r="G129" s="7">
        <f t="shared" si="15"/>
        <v>63.1</v>
      </c>
      <c r="H129" s="7">
        <f t="shared" si="15"/>
        <v>0</v>
      </c>
      <c r="I129" s="7">
        <f t="shared" si="15"/>
        <v>0</v>
      </c>
      <c r="J129" s="36"/>
      <c r="K129" s="5"/>
      <c r="L129" s="5"/>
      <c r="M129" s="5"/>
    </row>
    <row r="130" spans="1:13" s="2" customFormat="1" ht="15">
      <c r="A130" s="48"/>
      <c r="B130" s="60"/>
      <c r="C130" s="8">
        <v>2026</v>
      </c>
      <c r="D130" s="7">
        <f>SUM(E130:H130)</f>
        <v>5629</v>
      </c>
      <c r="E130" s="7">
        <f t="shared" si="15"/>
        <v>0</v>
      </c>
      <c r="F130" s="7">
        <f t="shared" si="15"/>
        <v>5563</v>
      </c>
      <c r="G130" s="7">
        <f t="shared" si="15"/>
        <v>66</v>
      </c>
      <c r="H130" s="7">
        <f t="shared" si="15"/>
        <v>0</v>
      </c>
      <c r="I130" s="7">
        <f t="shared" si="15"/>
        <v>0</v>
      </c>
      <c r="J130" s="36"/>
      <c r="K130" s="5"/>
      <c r="L130" s="5"/>
      <c r="M130" s="5"/>
    </row>
    <row r="131" spans="1:13" s="24" customFormat="1" ht="15">
      <c r="A131" s="45" t="s">
        <v>53</v>
      </c>
      <c r="B131" s="56" t="s">
        <v>24</v>
      </c>
      <c r="C131" s="17">
        <v>2022</v>
      </c>
      <c r="D131" s="18">
        <f t="shared" si="14"/>
        <v>0</v>
      </c>
      <c r="E131" s="18"/>
      <c r="F131" s="18"/>
      <c r="G131" s="23"/>
      <c r="H131" s="18">
        <v>0</v>
      </c>
      <c r="I131" s="18"/>
      <c r="J131" s="42" t="s">
        <v>32</v>
      </c>
      <c r="K131" s="19"/>
      <c r="L131" s="19"/>
      <c r="M131" s="19"/>
    </row>
    <row r="132" spans="1:13" s="24" customFormat="1" ht="15">
      <c r="A132" s="45"/>
      <c r="B132" s="56"/>
      <c r="C132" s="17">
        <v>2023</v>
      </c>
      <c r="D132" s="18">
        <f t="shared" si="14"/>
        <v>0</v>
      </c>
      <c r="E132" s="18"/>
      <c r="F132" s="18"/>
      <c r="G132" s="23"/>
      <c r="H132" s="18"/>
      <c r="I132" s="18"/>
      <c r="J132" s="42"/>
      <c r="K132" s="19"/>
      <c r="L132" s="19"/>
      <c r="M132" s="19"/>
    </row>
    <row r="133" spans="1:13" s="24" customFormat="1" ht="15">
      <c r="A133" s="45"/>
      <c r="B133" s="56"/>
      <c r="C133" s="17">
        <v>2024</v>
      </c>
      <c r="D133" s="18">
        <f t="shared" si="14"/>
        <v>0</v>
      </c>
      <c r="E133" s="18"/>
      <c r="F133" s="18"/>
      <c r="G133" s="23"/>
      <c r="H133" s="18"/>
      <c r="I133" s="18"/>
      <c r="J133" s="42"/>
      <c r="K133" s="19"/>
      <c r="L133" s="19"/>
      <c r="M133" s="19"/>
    </row>
    <row r="134" spans="1:13" s="24" customFormat="1" ht="15">
      <c r="A134" s="45"/>
      <c r="B134" s="56"/>
      <c r="C134" s="17">
        <v>2025</v>
      </c>
      <c r="D134" s="18">
        <f>SUM(E134:H134)</f>
        <v>0</v>
      </c>
      <c r="E134" s="18"/>
      <c r="F134" s="18"/>
      <c r="G134" s="23"/>
      <c r="H134" s="18"/>
      <c r="I134" s="18"/>
      <c r="J134" s="42"/>
      <c r="K134" s="19"/>
      <c r="L134" s="19"/>
      <c r="M134" s="19"/>
    </row>
    <row r="135" spans="1:13" s="24" customFormat="1" ht="15">
      <c r="A135" s="45"/>
      <c r="B135" s="56"/>
      <c r="C135" s="17">
        <v>2026</v>
      </c>
      <c r="D135" s="18">
        <f t="shared" si="14"/>
        <v>0</v>
      </c>
      <c r="E135" s="18"/>
      <c r="F135" s="18"/>
      <c r="G135" s="23"/>
      <c r="H135" s="18"/>
      <c r="I135" s="18"/>
      <c r="J135" s="42"/>
      <c r="K135" s="19"/>
      <c r="L135" s="19"/>
      <c r="M135" s="19"/>
    </row>
    <row r="136" spans="1:13" s="24" customFormat="1" ht="15">
      <c r="A136" s="45" t="s">
        <v>42</v>
      </c>
      <c r="B136" s="56" t="s">
        <v>25</v>
      </c>
      <c r="C136" s="17">
        <v>2022</v>
      </c>
      <c r="D136" s="18">
        <f t="shared" si="14"/>
        <v>85.5</v>
      </c>
      <c r="E136" s="18"/>
      <c r="F136" s="23"/>
      <c r="G136" s="23">
        <v>85.5</v>
      </c>
      <c r="H136" s="18"/>
      <c r="I136" s="18"/>
      <c r="J136" s="42" t="s">
        <v>32</v>
      </c>
      <c r="K136" s="19"/>
      <c r="L136" s="19"/>
      <c r="M136" s="19"/>
    </row>
    <row r="137" spans="1:13" s="24" customFormat="1" ht="15">
      <c r="A137" s="45"/>
      <c r="B137" s="56"/>
      <c r="C137" s="17">
        <v>2023</v>
      </c>
      <c r="D137" s="18">
        <f t="shared" si="14"/>
        <v>91.3</v>
      </c>
      <c r="E137" s="18"/>
      <c r="F137" s="23"/>
      <c r="G137" s="31">
        <v>91.3</v>
      </c>
      <c r="H137" s="18"/>
      <c r="I137" s="18"/>
      <c r="J137" s="42"/>
      <c r="K137" s="19"/>
      <c r="L137" s="19"/>
      <c r="M137" s="19"/>
    </row>
    <row r="138" spans="1:13" s="24" customFormat="1" ht="15">
      <c r="A138" s="45"/>
      <c r="B138" s="56"/>
      <c r="C138" s="17">
        <v>2024</v>
      </c>
      <c r="D138" s="18">
        <f t="shared" si="14"/>
        <v>60.3</v>
      </c>
      <c r="E138" s="18"/>
      <c r="F138" s="23"/>
      <c r="G138" s="23">
        <v>60.3</v>
      </c>
      <c r="H138" s="18"/>
      <c r="I138" s="18"/>
      <c r="J138" s="42"/>
      <c r="K138" s="19"/>
      <c r="L138" s="19"/>
      <c r="M138" s="19"/>
    </row>
    <row r="139" spans="1:13" s="24" customFormat="1" ht="15">
      <c r="A139" s="45"/>
      <c r="B139" s="56"/>
      <c r="C139" s="17">
        <v>2025</v>
      </c>
      <c r="D139" s="18">
        <f>SUM(E139:H139)</f>
        <v>63.1</v>
      </c>
      <c r="E139" s="18"/>
      <c r="F139" s="23"/>
      <c r="G139" s="23">
        <v>63.1</v>
      </c>
      <c r="H139" s="18"/>
      <c r="I139" s="18"/>
      <c r="J139" s="42"/>
      <c r="K139" s="19"/>
      <c r="L139" s="19"/>
      <c r="M139" s="19"/>
    </row>
    <row r="140" spans="1:13" s="24" customFormat="1" ht="15">
      <c r="A140" s="45"/>
      <c r="B140" s="56"/>
      <c r="C140" s="17">
        <v>2026</v>
      </c>
      <c r="D140" s="18">
        <f t="shared" si="14"/>
        <v>66</v>
      </c>
      <c r="E140" s="18"/>
      <c r="F140" s="23"/>
      <c r="G140" s="23">
        <v>66</v>
      </c>
      <c r="H140" s="18"/>
      <c r="I140" s="18"/>
      <c r="J140" s="42"/>
      <c r="K140" s="19"/>
      <c r="L140" s="19"/>
      <c r="M140" s="19"/>
    </row>
    <row r="141" spans="1:13" s="24" customFormat="1" ht="15">
      <c r="A141" s="45" t="s">
        <v>41</v>
      </c>
      <c r="B141" s="56" t="s">
        <v>26</v>
      </c>
      <c r="C141" s="17">
        <v>2022</v>
      </c>
      <c r="D141" s="18">
        <f t="shared" si="14"/>
        <v>2500</v>
      </c>
      <c r="E141" s="18"/>
      <c r="F141" s="18">
        <v>2500</v>
      </c>
      <c r="G141" s="23"/>
      <c r="H141" s="18">
        <v>0</v>
      </c>
      <c r="I141" s="18"/>
      <c r="J141" s="42" t="s">
        <v>32</v>
      </c>
      <c r="K141" s="19"/>
      <c r="L141" s="19"/>
      <c r="M141" s="19"/>
    </row>
    <row r="142" spans="1:13" s="24" customFormat="1" ht="15">
      <c r="A142" s="45"/>
      <c r="B142" s="56"/>
      <c r="C142" s="17">
        <v>2023</v>
      </c>
      <c r="D142" s="18">
        <f t="shared" si="14"/>
        <v>3000</v>
      </c>
      <c r="E142" s="18"/>
      <c r="F142" s="18">
        <v>3000</v>
      </c>
      <c r="G142" s="23"/>
      <c r="H142" s="18"/>
      <c r="I142" s="18"/>
      <c r="J142" s="42"/>
      <c r="K142" s="19"/>
      <c r="L142" s="19"/>
      <c r="M142" s="19"/>
    </row>
    <row r="143" spans="1:13" s="24" customFormat="1" ht="15">
      <c r="A143" s="45"/>
      <c r="B143" s="56"/>
      <c r="C143" s="17">
        <v>2024</v>
      </c>
      <c r="D143" s="18">
        <f t="shared" si="14"/>
        <v>3000</v>
      </c>
      <c r="E143" s="18"/>
      <c r="F143" s="18">
        <v>3000</v>
      </c>
      <c r="G143" s="23"/>
      <c r="H143" s="18"/>
      <c r="I143" s="18"/>
      <c r="J143" s="42"/>
      <c r="K143" s="19"/>
      <c r="L143" s="19"/>
      <c r="M143" s="19"/>
    </row>
    <row r="144" spans="1:13" s="24" customFormat="1" ht="15">
      <c r="A144" s="45"/>
      <c r="B144" s="56"/>
      <c r="C144" s="17">
        <v>2025</v>
      </c>
      <c r="D144" s="18">
        <f>SUM(E144:H144)</f>
        <v>3000</v>
      </c>
      <c r="E144" s="18"/>
      <c r="F144" s="18">
        <v>3000</v>
      </c>
      <c r="G144" s="23"/>
      <c r="H144" s="18"/>
      <c r="I144" s="18"/>
      <c r="J144" s="42"/>
      <c r="K144" s="19"/>
      <c r="L144" s="19"/>
      <c r="M144" s="19"/>
    </row>
    <row r="145" spans="1:13" s="24" customFormat="1" ht="15">
      <c r="A145" s="45"/>
      <c r="B145" s="56"/>
      <c r="C145" s="17">
        <v>2026</v>
      </c>
      <c r="D145" s="18">
        <f t="shared" si="14"/>
        <v>3000</v>
      </c>
      <c r="E145" s="18"/>
      <c r="F145" s="18">
        <v>3000</v>
      </c>
      <c r="G145" s="23"/>
      <c r="H145" s="18"/>
      <c r="I145" s="18"/>
      <c r="J145" s="42"/>
      <c r="K145" s="19"/>
      <c r="L145" s="19"/>
      <c r="M145" s="19"/>
    </row>
    <row r="146" spans="1:13" s="24" customFormat="1" ht="15">
      <c r="A146" s="45" t="s">
        <v>43</v>
      </c>
      <c r="B146" s="56" t="s">
        <v>27</v>
      </c>
      <c r="C146" s="17">
        <v>2022</v>
      </c>
      <c r="D146" s="18">
        <f>SUM(E146:H146)</f>
        <v>1884</v>
      </c>
      <c r="E146" s="18"/>
      <c r="F146" s="18">
        <v>1884</v>
      </c>
      <c r="G146" s="23"/>
      <c r="H146" s="18"/>
      <c r="I146" s="18"/>
      <c r="J146" s="42" t="s">
        <v>32</v>
      </c>
      <c r="K146" s="19"/>
      <c r="L146" s="19"/>
      <c r="M146" s="19"/>
    </row>
    <row r="147" spans="1:13" s="24" customFormat="1" ht="15">
      <c r="A147" s="45"/>
      <c r="B147" s="56"/>
      <c r="C147" s="17">
        <v>2023</v>
      </c>
      <c r="D147" s="18">
        <f>SUM(E147:H147)</f>
        <v>2563</v>
      </c>
      <c r="E147" s="18"/>
      <c r="F147" s="18">
        <v>2563</v>
      </c>
      <c r="G147" s="23"/>
      <c r="H147" s="18"/>
      <c r="I147" s="18"/>
      <c r="J147" s="42"/>
      <c r="K147" s="19"/>
      <c r="L147" s="19"/>
      <c r="M147" s="19"/>
    </row>
    <row r="148" spans="1:13" s="24" customFormat="1" ht="15">
      <c r="A148" s="45"/>
      <c r="B148" s="56"/>
      <c r="C148" s="17">
        <v>2024</v>
      </c>
      <c r="D148" s="18">
        <f>SUM(E148:H148)</f>
        <v>2563</v>
      </c>
      <c r="E148" s="18"/>
      <c r="F148" s="18">
        <v>2563</v>
      </c>
      <c r="G148" s="23"/>
      <c r="H148" s="18"/>
      <c r="I148" s="18"/>
      <c r="J148" s="42"/>
      <c r="K148" s="19"/>
      <c r="L148" s="19"/>
      <c r="M148" s="19"/>
    </row>
    <row r="149" spans="1:13" s="24" customFormat="1" ht="15">
      <c r="A149" s="45"/>
      <c r="B149" s="56"/>
      <c r="C149" s="17">
        <v>2025</v>
      </c>
      <c r="D149" s="18">
        <f>SUM(E149:H149)</f>
        <v>2563</v>
      </c>
      <c r="E149" s="18"/>
      <c r="F149" s="18">
        <v>2563</v>
      </c>
      <c r="G149" s="23"/>
      <c r="H149" s="18"/>
      <c r="I149" s="18"/>
      <c r="J149" s="42"/>
      <c r="K149" s="19"/>
      <c r="L149" s="19"/>
      <c r="M149" s="19"/>
    </row>
    <row r="150" spans="1:13" s="24" customFormat="1" ht="15">
      <c r="A150" s="45"/>
      <c r="B150" s="56"/>
      <c r="C150" s="17">
        <v>2026</v>
      </c>
      <c r="D150" s="18">
        <f>SUM(E150:H150)</f>
        <v>2563</v>
      </c>
      <c r="E150" s="18"/>
      <c r="F150" s="18">
        <v>2563</v>
      </c>
      <c r="G150" s="23"/>
      <c r="H150" s="18"/>
      <c r="I150" s="18"/>
      <c r="J150" s="42"/>
      <c r="K150" s="19"/>
      <c r="L150" s="19"/>
      <c r="M150" s="19"/>
    </row>
    <row r="151" spans="1:13" s="2" customFormat="1" ht="15" customHeight="1">
      <c r="A151" s="74">
        <v>3</v>
      </c>
      <c r="B151" s="60" t="s">
        <v>28</v>
      </c>
      <c r="C151" s="8">
        <v>2022</v>
      </c>
      <c r="D151" s="7">
        <f t="shared" si="14"/>
        <v>0</v>
      </c>
      <c r="E151" s="7"/>
      <c r="F151" s="7"/>
      <c r="G151" s="11"/>
      <c r="H151" s="7"/>
      <c r="I151" s="7"/>
      <c r="J151" s="36" t="s">
        <v>31</v>
      </c>
      <c r="K151" s="22"/>
      <c r="L151" s="22"/>
      <c r="M151" s="22"/>
    </row>
    <row r="152" spans="1:13" s="2" customFormat="1" ht="15">
      <c r="A152" s="75"/>
      <c r="B152" s="60"/>
      <c r="C152" s="8">
        <v>2023</v>
      </c>
      <c r="D152" s="7">
        <f t="shared" si="14"/>
        <v>0</v>
      </c>
      <c r="E152" s="7"/>
      <c r="F152" s="7"/>
      <c r="G152" s="11"/>
      <c r="H152" s="7"/>
      <c r="I152" s="7"/>
      <c r="J152" s="36"/>
      <c r="K152" s="22"/>
      <c r="L152" s="22"/>
      <c r="M152" s="22"/>
    </row>
    <row r="153" spans="1:13" s="2" customFormat="1" ht="15">
      <c r="A153" s="75"/>
      <c r="B153" s="60"/>
      <c r="C153" s="8">
        <v>2024</v>
      </c>
      <c r="D153" s="7">
        <f t="shared" si="14"/>
        <v>0</v>
      </c>
      <c r="E153" s="7"/>
      <c r="F153" s="7"/>
      <c r="G153" s="11"/>
      <c r="H153" s="7"/>
      <c r="I153" s="7"/>
      <c r="J153" s="36"/>
      <c r="K153" s="22"/>
      <c r="L153" s="22"/>
      <c r="M153" s="22"/>
    </row>
    <row r="154" spans="1:13" s="2" customFormat="1" ht="15">
      <c r="A154" s="75"/>
      <c r="B154" s="60"/>
      <c r="C154" s="8">
        <v>2025</v>
      </c>
      <c r="D154" s="7">
        <f>SUM(E154:H154)</f>
        <v>0</v>
      </c>
      <c r="E154" s="7"/>
      <c r="F154" s="7"/>
      <c r="G154" s="11"/>
      <c r="H154" s="7"/>
      <c r="I154" s="7"/>
      <c r="J154" s="36"/>
      <c r="K154" s="22"/>
      <c r="L154" s="22"/>
      <c r="M154" s="22"/>
    </row>
    <row r="155" spans="1:13" s="2" customFormat="1" ht="15">
      <c r="A155" s="76"/>
      <c r="B155" s="60"/>
      <c r="C155" s="8">
        <v>2026</v>
      </c>
      <c r="D155" s="7">
        <f t="shared" si="14"/>
        <v>0</v>
      </c>
      <c r="E155" s="7"/>
      <c r="F155" s="7"/>
      <c r="G155" s="11"/>
      <c r="H155" s="7"/>
      <c r="I155" s="7"/>
      <c r="J155" s="36"/>
      <c r="K155" s="22"/>
      <c r="L155" s="22"/>
      <c r="M155" s="22"/>
    </row>
    <row r="156" spans="1:13" s="2" customFormat="1" ht="12.75">
      <c r="A156" s="60" t="s">
        <v>56</v>
      </c>
      <c r="B156" s="60"/>
      <c r="C156" s="6">
        <v>2022</v>
      </c>
      <c r="D156" s="3">
        <f>SUM(E156:H156)</f>
        <v>4795.7660999999998</v>
      </c>
      <c r="E156" s="3">
        <f t="shared" ref="E156:I158" si="16">SUM(E101,E126,E151)</f>
        <v>0</v>
      </c>
      <c r="F156" s="3">
        <f t="shared" si="16"/>
        <v>4384</v>
      </c>
      <c r="G156" s="3">
        <f t="shared" si="16"/>
        <v>411.76609999999999</v>
      </c>
      <c r="H156" s="3">
        <f t="shared" si="16"/>
        <v>0</v>
      </c>
      <c r="I156" s="3">
        <f t="shared" si="16"/>
        <v>0</v>
      </c>
      <c r="J156" s="65"/>
    </row>
    <row r="157" spans="1:13" s="2" customFormat="1" ht="12.75">
      <c r="A157" s="60"/>
      <c r="B157" s="60"/>
      <c r="C157" s="6">
        <v>2023</v>
      </c>
      <c r="D157" s="3">
        <f>SUM(E157:H157)</f>
        <v>6011.2</v>
      </c>
      <c r="E157" s="3">
        <f t="shared" si="16"/>
        <v>0</v>
      </c>
      <c r="F157" s="3">
        <f t="shared" si="16"/>
        <v>5563</v>
      </c>
      <c r="G157" s="3">
        <f t="shared" si="16"/>
        <v>448.2</v>
      </c>
      <c r="H157" s="3">
        <f t="shared" si="16"/>
        <v>0</v>
      </c>
      <c r="I157" s="3">
        <f t="shared" si="16"/>
        <v>0</v>
      </c>
      <c r="J157" s="65"/>
    </row>
    <row r="158" spans="1:13" s="2" customFormat="1" ht="12.75">
      <c r="A158" s="60"/>
      <c r="B158" s="60"/>
      <c r="C158" s="6">
        <v>2024</v>
      </c>
      <c r="D158" s="3">
        <f>SUM(E158:H158)</f>
        <v>5958.8</v>
      </c>
      <c r="E158" s="3">
        <f t="shared" si="16"/>
        <v>0</v>
      </c>
      <c r="F158" s="3">
        <f t="shared" si="16"/>
        <v>5563</v>
      </c>
      <c r="G158" s="3">
        <f t="shared" si="16"/>
        <v>395.8</v>
      </c>
      <c r="H158" s="3">
        <f t="shared" si="16"/>
        <v>0</v>
      </c>
      <c r="I158" s="3">
        <f t="shared" si="16"/>
        <v>0</v>
      </c>
      <c r="J158" s="65"/>
    </row>
    <row r="159" spans="1:13" s="2" customFormat="1" ht="12.75">
      <c r="A159" s="60"/>
      <c r="B159" s="60"/>
      <c r="C159" s="6">
        <v>2025</v>
      </c>
      <c r="D159" s="3">
        <f>SUM(E159:H159)</f>
        <v>5977.2</v>
      </c>
      <c r="E159" s="3">
        <f t="shared" ref="E159:I160" si="17">SUM(E104,E129,E154)</f>
        <v>0</v>
      </c>
      <c r="F159" s="3">
        <f t="shared" si="17"/>
        <v>5563</v>
      </c>
      <c r="G159" s="3">
        <f t="shared" si="17"/>
        <v>414.20000000000005</v>
      </c>
      <c r="H159" s="3">
        <f t="shared" si="17"/>
        <v>0</v>
      </c>
      <c r="I159" s="3">
        <f t="shared" si="17"/>
        <v>0</v>
      </c>
      <c r="J159" s="65"/>
    </row>
    <row r="160" spans="1:13" s="2" customFormat="1" ht="12.75">
      <c r="A160" s="60"/>
      <c r="B160" s="60"/>
      <c r="C160" s="6">
        <v>2026</v>
      </c>
      <c r="D160" s="3">
        <f>SUM(E160:H160)</f>
        <v>5995.9</v>
      </c>
      <c r="E160" s="3">
        <f t="shared" si="17"/>
        <v>0</v>
      </c>
      <c r="F160" s="3">
        <f t="shared" si="17"/>
        <v>5563</v>
      </c>
      <c r="G160" s="3">
        <f t="shared" si="17"/>
        <v>432.9</v>
      </c>
      <c r="H160" s="3">
        <f t="shared" si="17"/>
        <v>0</v>
      </c>
      <c r="I160" s="3">
        <f t="shared" si="17"/>
        <v>0</v>
      </c>
      <c r="J160" s="65"/>
    </row>
    <row r="161" spans="1:10" s="2" customFormat="1" ht="12.75">
      <c r="A161" s="64" t="s">
        <v>29</v>
      </c>
      <c r="B161" s="64"/>
      <c r="C161" s="64"/>
      <c r="D161" s="64"/>
      <c r="E161" s="64"/>
      <c r="F161" s="64"/>
      <c r="G161" s="64"/>
      <c r="H161" s="64"/>
      <c r="I161" s="64"/>
      <c r="J161" s="64"/>
    </row>
    <row r="162" spans="1:10" s="2" customFormat="1" ht="17.25" customHeight="1">
      <c r="A162" s="48">
        <v>1</v>
      </c>
      <c r="B162" s="43" t="s">
        <v>54</v>
      </c>
      <c r="C162" s="8">
        <v>2022</v>
      </c>
      <c r="D162" s="7">
        <f>SUM(E162:H162)</f>
        <v>0</v>
      </c>
      <c r="E162" s="7">
        <f t="shared" ref="E162:I163" si="18">E167</f>
        <v>0</v>
      </c>
      <c r="F162" s="7">
        <f t="shared" si="18"/>
        <v>0</v>
      </c>
      <c r="G162" s="7">
        <f t="shared" si="18"/>
        <v>0</v>
      </c>
      <c r="H162" s="7">
        <f t="shared" si="18"/>
        <v>0</v>
      </c>
      <c r="I162" s="7">
        <f t="shared" si="18"/>
        <v>0</v>
      </c>
      <c r="J162" s="36" t="s">
        <v>32</v>
      </c>
    </row>
    <row r="163" spans="1:10" s="2" customFormat="1" ht="15" customHeight="1">
      <c r="A163" s="48"/>
      <c r="B163" s="43"/>
      <c r="C163" s="8">
        <v>2023</v>
      </c>
      <c r="D163" s="7">
        <f>SUM(E163:H163)</f>
        <v>0</v>
      </c>
      <c r="E163" s="7">
        <f t="shared" si="18"/>
        <v>0</v>
      </c>
      <c r="F163" s="7">
        <f t="shared" si="18"/>
        <v>0</v>
      </c>
      <c r="G163" s="7">
        <f t="shared" si="18"/>
        <v>0</v>
      </c>
      <c r="H163" s="7">
        <f t="shared" si="18"/>
        <v>0</v>
      </c>
      <c r="I163" s="7">
        <f t="shared" si="18"/>
        <v>0</v>
      </c>
      <c r="J163" s="36"/>
    </row>
    <row r="164" spans="1:10" s="2" customFormat="1" ht="15" customHeight="1">
      <c r="A164" s="48"/>
      <c r="B164" s="43"/>
      <c r="C164" s="8">
        <v>2024</v>
      </c>
      <c r="D164" s="7">
        <f>SUM(E164:H164)</f>
        <v>0</v>
      </c>
      <c r="E164" s="7">
        <f>E169</f>
        <v>0</v>
      </c>
      <c r="F164" s="7">
        <f>F169</f>
        <v>0</v>
      </c>
      <c r="G164" s="7">
        <f>G169</f>
        <v>0</v>
      </c>
      <c r="H164" s="7">
        <f>H169</f>
        <v>0</v>
      </c>
      <c r="I164" s="7">
        <f>I169</f>
        <v>0</v>
      </c>
      <c r="J164" s="36"/>
    </row>
    <row r="165" spans="1:10" s="2" customFormat="1" ht="15" customHeight="1">
      <c r="A165" s="48"/>
      <c r="B165" s="43"/>
      <c r="C165" s="8">
        <v>2025</v>
      </c>
      <c r="D165" s="7">
        <f>SUM(E165:H165)</f>
        <v>0</v>
      </c>
      <c r="E165" s="7">
        <f>E169</f>
        <v>0</v>
      </c>
      <c r="F165" s="7">
        <f>F169</f>
        <v>0</v>
      </c>
      <c r="G165" s="7">
        <f>G169</f>
        <v>0</v>
      </c>
      <c r="H165" s="7">
        <f>H169</f>
        <v>0</v>
      </c>
      <c r="I165" s="7">
        <f>I169</f>
        <v>0</v>
      </c>
      <c r="J165" s="36"/>
    </row>
    <row r="166" spans="1:10" s="2" customFormat="1" ht="15" customHeight="1">
      <c r="A166" s="48"/>
      <c r="B166" s="43"/>
      <c r="C166" s="8">
        <v>2026</v>
      </c>
      <c r="D166" s="7">
        <f>SUM(E166:H166)</f>
        <v>0</v>
      </c>
      <c r="E166" s="7">
        <f>E171</f>
        <v>0</v>
      </c>
      <c r="F166" s="7">
        <f>F171</f>
        <v>0</v>
      </c>
      <c r="G166" s="7">
        <f>G171</f>
        <v>0</v>
      </c>
      <c r="H166" s="7">
        <f>H171</f>
        <v>0</v>
      </c>
      <c r="I166" s="7">
        <f>I171</f>
        <v>0</v>
      </c>
      <c r="J166" s="36"/>
    </row>
    <row r="167" spans="1:10" s="24" customFormat="1" ht="17.25" customHeight="1">
      <c r="A167" s="61" t="s">
        <v>40</v>
      </c>
      <c r="B167" s="69" t="s">
        <v>30</v>
      </c>
      <c r="C167" s="17">
        <v>2022</v>
      </c>
      <c r="D167" s="18">
        <f t="shared" si="14"/>
        <v>0</v>
      </c>
      <c r="E167" s="18"/>
      <c r="F167" s="18"/>
      <c r="G167" s="23"/>
      <c r="H167" s="26"/>
      <c r="I167" s="18"/>
      <c r="J167" s="66" t="s">
        <v>32</v>
      </c>
    </row>
    <row r="168" spans="1:10" s="24" customFormat="1" ht="15" customHeight="1">
      <c r="A168" s="62"/>
      <c r="B168" s="70"/>
      <c r="C168" s="17">
        <v>2023</v>
      </c>
      <c r="D168" s="18">
        <f t="shared" si="14"/>
        <v>0</v>
      </c>
      <c r="E168" s="18"/>
      <c r="F168" s="18"/>
      <c r="G168" s="23"/>
      <c r="H168" s="27">
        <v>0</v>
      </c>
      <c r="I168" s="18"/>
      <c r="J168" s="67"/>
    </row>
    <row r="169" spans="1:10" s="24" customFormat="1" ht="15" customHeight="1">
      <c r="A169" s="62"/>
      <c r="B169" s="70"/>
      <c r="C169" s="17">
        <v>2024</v>
      </c>
      <c r="D169" s="18">
        <f t="shared" si="14"/>
        <v>0</v>
      </c>
      <c r="E169" s="18"/>
      <c r="F169" s="18"/>
      <c r="G169" s="23"/>
      <c r="H169" s="27">
        <v>0</v>
      </c>
      <c r="I169" s="18"/>
      <c r="J169" s="67"/>
    </row>
    <row r="170" spans="1:10" s="24" customFormat="1" ht="15" customHeight="1">
      <c r="A170" s="62"/>
      <c r="B170" s="70"/>
      <c r="C170" s="17">
        <v>2025</v>
      </c>
      <c r="D170" s="18">
        <f>SUM(E170:H170)</f>
        <v>0</v>
      </c>
      <c r="E170" s="18"/>
      <c r="F170" s="18"/>
      <c r="G170" s="25"/>
      <c r="H170" s="27">
        <v>0</v>
      </c>
      <c r="I170" s="18"/>
      <c r="J170" s="67"/>
    </row>
    <row r="171" spans="1:10" s="24" customFormat="1" ht="15" customHeight="1">
      <c r="A171" s="63"/>
      <c r="B171" s="71"/>
      <c r="C171" s="17">
        <v>2026</v>
      </c>
      <c r="D171" s="18">
        <f t="shared" si="14"/>
        <v>0</v>
      </c>
      <c r="E171" s="18"/>
      <c r="F171" s="18"/>
      <c r="G171" s="25"/>
      <c r="H171" s="27">
        <v>0</v>
      </c>
      <c r="I171" s="18"/>
      <c r="J171" s="68"/>
    </row>
    <row r="172" spans="1:10" s="2" customFormat="1" ht="12.75" customHeight="1">
      <c r="A172" s="60" t="s">
        <v>57</v>
      </c>
      <c r="B172" s="60"/>
      <c r="C172" s="6">
        <v>2022</v>
      </c>
      <c r="D172" s="3">
        <f>SUM(E172:H172)</f>
        <v>0</v>
      </c>
      <c r="E172" s="3">
        <f t="shared" ref="E172:I173" si="19">E162</f>
        <v>0</v>
      </c>
      <c r="F172" s="3">
        <f t="shared" si="19"/>
        <v>0</v>
      </c>
      <c r="G172" s="3">
        <f t="shared" si="19"/>
        <v>0</v>
      </c>
      <c r="H172" s="3">
        <f t="shared" si="19"/>
        <v>0</v>
      </c>
      <c r="I172" s="3">
        <f t="shared" si="19"/>
        <v>0</v>
      </c>
      <c r="J172" s="55"/>
    </row>
    <row r="173" spans="1:10" s="2" customFormat="1" ht="12.75">
      <c r="A173" s="60"/>
      <c r="B173" s="60"/>
      <c r="C173" s="6">
        <v>2023</v>
      </c>
      <c r="D173" s="3">
        <f>SUM(E173:H173)</f>
        <v>0</v>
      </c>
      <c r="E173" s="3">
        <f t="shared" si="19"/>
        <v>0</v>
      </c>
      <c r="F173" s="3">
        <f t="shared" si="19"/>
        <v>0</v>
      </c>
      <c r="G173" s="3">
        <f t="shared" si="19"/>
        <v>0</v>
      </c>
      <c r="H173" s="3">
        <f t="shared" si="19"/>
        <v>0</v>
      </c>
      <c r="I173" s="3">
        <f t="shared" si="19"/>
        <v>0</v>
      </c>
      <c r="J173" s="55"/>
    </row>
    <row r="174" spans="1:10" s="2" customFormat="1" ht="12.75">
      <c r="A174" s="60"/>
      <c r="B174" s="60"/>
      <c r="C174" s="6">
        <v>2024</v>
      </c>
      <c r="D174" s="3">
        <f>SUM(E174:H174)</f>
        <v>0</v>
      </c>
      <c r="E174" s="3">
        <f>E164</f>
        <v>0</v>
      </c>
      <c r="F174" s="3">
        <f>F164</f>
        <v>0</v>
      </c>
      <c r="G174" s="3">
        <f>G164</f>
        <v>0</v>
      </c>
      <c r="H174" s="3">
        <f>H164</f>
        <v>0</v>
      </c>
      <c r="I174" s="3">
        <f>I164</f>
        <v>0</v>
      </c>
      <c r="J174" s="55"/>
    </row>
    <row r="175" spans="1:10" s="2" customFormat="1" ht="12.75">
      <c r="A175" s="60"/>
      <c r="B175" s="60"/>
      <c r="C175" s="6">
        <v>2025</v>
      </c>
      <c r="D175" s="3">
        <f>SUM(E175:H175)</f>
        <v>0</v>
      </c>
      <c r="E175" s="3">
        <f t="shared" ref="E175:I176" si="20">E165</f>
        <v>0</v>
      </c>
      <c r="F175" s="3">
        <f t="shared" si="20"/>
        <v>0</v>
      </c>
      <c r="G175" s="3">
        <f t="shared" si="20"/>
        <v>0</v>
      </c>
      <c r="H175" s="3">
        <f t="shared" si="20"/>
        <v>0</v>
      </c>
      <c r="I175" s="3">
        <f t="shared" si="20"/>
        <v>0</v>
      </c>
      <c r="J175" s="55"/>
    </row>
    <row r="176" spans="1:10" s="2" customFormat="1" ht="12.75">
      <c r="A176" s="60"/>
      <c r="B176" s="60"/>
      <c r="C176" s="6">
        <v>2026</v>
      </c>
      <c r="D176" s="3">
        <f>SUM(E176:H176)</f>
        <v>0</v>
      </c>
      <c r="E176" s="3">
        <f t="shared" si="20"/>
        <v>0</v>
      </c>
      <c r="F176" s="3">
        <f t="shared" si="20"/>
        <v>0</v>
      </c>
      <c r="G176" s="3">
        <f t="shared" si="20"/>
        <v>0</v>
      </c>
      <c r="H176" s="3">
        <f t="shared" si="20"/>
        <v>0</v>
      </c>
      <c r="I176" s="3">
        <f t="shared" si="20"/>
        <v>0</v>
      </c>
      <c r="J176" s="55"/>
    </row>
    <row r="177" spans="1:13" s="2" customFormat="1" ht="15.75">
      <c r="A177" s="54" t="s">
        <v>35</v>
      </c>
      <c r="B177" s="54"/>
      <c r="C177" s="54"/>
      <c r="D177" s="54"/>
      <c r="E177" s="54"/>
      <c r="F177" s="54"/>
      <c r="G177" s="54"/>
      <c r="H177" s="54"/>
      <c r="I177" s="54"/>
      <c r="J177" s="54"/>
    </row>
    <row r="178" spans="1:13" s="2" customFormat="1" ht="23.25" customHeight="1">
      <c r="A178" s="47" t="s">
        <v>58</v>
      </c>
      <c r="B178" s="47"/>
      <c r="C178" s="47"/>
      <c r="D178" s="47"/>
      <c r="E178" s="47"/>
      <c r="F178" s="47"/>
      <c r="G178" s="47"/>
      <c r="H178" s="47"/>
      <c r="I178" s="47"/>
      <c r="J178" s="47"/>
    </row>
    <row r="179" spans="1:13" s="2" customFormat="1" ht="15">
      <c r="A179" s="48">
        <v>1</v>
      </c>
      <c r="B179" s="73" t="s">
        <v>37</v>
      </c>
      <c r="C179" s="8">
        <v>2022</v>
      </c>
      <c r="D179" s="3">
        <f t="shared" ref="D179:D198" si="21">SUM(E179:H179)</f>
        <v>1821.5909099999999</v>
      </c>
      <c r="E179" s="3">
        <f t="shared" ref="E179:I183" si="22">E184</f>
        <v>0</v>
      </c>
      <c r="F179" s="3">
        <f t="shared" si="22"/>
        <v>1603</v>
      </c>
      <c r="G179" s="3">
        <f t="shared" si="22"/>
        <v>218.59091000000001</v>
      </c>
      <c r="H179" s="3">
        <f t="shared" si="22"/>
        <v>0</v>
      </c>
      <c r="I179" s="3">
        <f t="shared" si="22"/>
        <v>0</v>
      </c>
      <c r="J179" s="36" t="s">
        <v>13</v>
      </c>
      <c r="K179" s="5"/>
      <c r="L179" s="5"/>
      <c r="M179" s="5"/>
    </row>
    <row r="180" spans="1:13" s="2" customFormat="1" ht="15">
      <c r="A180" s="48"/>
      <c r="B180" s="73"/>
      <c r="C180" s="8">
        <v>2023</v>
      </c>
      <c r="D180" s="3">
        <f t="shared" si="21"/>
        <v>1801.1111100000001</v>
      </c>
      <c r="E180" s="3">
        <f t="shared" si="22"/>
        <v>0</v>
      </c>
      <c r="F180" s="3">
        <f t="shared" si="22"/>
        <v>1621</v>
      </c>
      <c r="G180" s="3">
        <f t="shared" si="22"/>
        <v>180.11111</v>
      </c>
      <c r="H180" s="3">
        <f t="shared" si="22"/>
        <v>0</v>
      </c>
      <c r="I180" s="3">
        <f t="shared" si="22"/>
        <v>0</v>
      </c>
      <c r="J180" s="36"/>
      <c r="K180" s="5"/>
      <c r="L180" s="5"/>
      <c r="M180" s="5"/>
    </row>
    <row r="181" spans="1:13" s="2" customFormat="1" ht="15">
      <c r="A181" s="48"/>
      <c r="B181" s="73"/>
      <c r="C181" s="8">
        <v>2024</v>
      </c>
      <c r="D181" s="3">
        <f t="shared" si="21"/>
        <v>1980.89888</v>
      </c>
      <c r="E181" s="3">
        <f t="shared" si="22"/>
        <v>0</v>
      </c>
      <c r="F181" s="3">
        <f t="shared" si="22"/>
        <v>1763</v>
      </c>
      <c r="G181" s="3">
        <f t="shared" si="22"/>
        <v>217.89887999999999</v>
      </c>
      <c r="H181" s="3">
        <f t="shared" si="22"/>
        <v>0</v>
      </c>
      <c r="I181" s="3">
        <f t="shared" si="22"/>
        <v>0</v>
      </c>
      <c r="J181" s="36"/>
      <c r="K181" s="5"/>
      <c r="L181" s="5"/>
      <c r="M181" s="5"/>
    </row>
    <row r="182" spans="1:13" s="2" customFormat="1" ht="15">
      <c r="A182" s="48"/>
      <c r="B182" s="73"/>
      <c r="C182" s="8">
        <v>2025</v>
      </c>
      <c r="D182" s="3">
        <f>SUM(E182:H182)</f>
        <v>1720.4545499999999</v>
      </c>
      <c r="E182" s="3">
        <f t="shared" si="22"/>
        <v>0</v>
      </c>
      <c r="F182" s="3">
        <f t="shared" si="22"/>
        <v>1514</v>
      </c>
      <c r="G182" s="3">
        <f t="shared" si="22"/>
        <v>206.45455000000001</v>
      </c>
      <c r="H182" s="3">
        <f t="shared" si="22"/>
        <v>0</v>
      </c>
      <c r="I182" s="3">
        <f t="shared" si="22"/>
        <v>0</v>
      </c>
      <c r="J182" s="36"/>
      <c r="K182" s="5"/>
      <c r="L182" s="5"/>
      <c r="M182" s="5"/>
    </row>
    <row r="183" spans="1:13" s="2" customFormat="1" ht="15">
      <c r="A183" s="48"/>
      <c r="B183" s="73"/>
      <c r="C183" s="8">
        <v>2026</v>
      </c>
      <c r="D183" s="3">
        <f t="shared" si="21"/>
        <v>1735.8999999999999</v>
      </c>
      <c r="E183" s="3">
        <f t="shared" si="22"/>
        <v>0</v>
      </c>
      <c r="F183" s="3">
        <f t="shared" si="22"/>
        <v>1562.3</v>
      </c>
      <c r="G183" s="3">
        <f t="shared" si="22"/>
        <v>173.6</v>
      </c>
      <c r="H183" s="3">
        <f t="shared" si="22"/>
        <v>0</v>
      </c>
      <c r="I183" s="3">
        <f t="shared" si="22"/>
        <v>0</v>
      </c>
      <c r="J183" s="36"/>
      <c r="K183" s="5"/>
      <c r="L183" s="5"/>
      <c r="M183" s="5"/>
    </row>
    <row r="184" spans="1:13" s="24" customFormat="1" ht="15">
      <c r="A184" s="45" t="s">
        <v>38</v>
      </c>
      <c r="B184" s="72" t="s">
        <v>72</v>
      </c>
      <c r="C184" s="17">
        <v>2022</v>
      </c>
      <c r="D184" s="18">
        <f>SUM(E184:H184)</f>
        <v>1821.5909099999999</v>
      </c>
      <c r="E184" s="18"/>
      <c r="F184" s="18">
        <v>1603</v>
      </c>
      <c r="G184" s="18">
        <v>218.59091000000001</v>
      </c>
      <c r="H184" s="18"/>
      <c r="I184" s="18"/>
      <c r="J184" s="42" t="s">
        <v>13</v>
      </c>
      <c r="K184" s="19"/>
      <c r="L184" s="19"/>
      <c r="M184" s="19"/>
    </row>
    <row r="185" spans="1:13" s="24" customFormat="1" ht="15">
      <c r="A185" s="45"/>
      <c r="B185" s="72"/>
      <c r="C185" s="17">
        <v>2023</v>
      </c>
      <c r="D185" s="18">
        <f>SUM(E185:H185)</f>
        <v>1801.1111100000001</v>
      </c>
      <c r="E185" s="18"/>
      <c r="F185" s="18">
        <v>1621</v>
      </c>
      <c r="G185" s="18">
        <v>180.11111</v>
      </c>
      <c r="H185" s="18"/>
      <c r="I185" s="18"/>
      <c r="J185" s="42"/>
      <c r="K185" s="19"/>
      <c r="L185" s="19"/>
      <c r="M185" s="19"/>
    </row>
    <row r="186" spans="1:13" s="24" customFormat="1" ht="15">
      <c r="A186" s="45"/>
      <c r="B186" s="72"/>
      <c r="C186" s="17">
        <v>2024</v>
      </c>
      <c r="D186" s="18">
        <f>SUM(E186:H186)</f>
        <v>1980.89888</v>
      </c>
      <c r="E186" s="18"/>
      <c r="F186" s="18">
        <v>1763</v>
      </c>
      <c r="G186" s="18">
        <v>217.89887999999999</v>
      </c>
      <c r="H186" s="18"/>
      <c r="I186" s="18"/>
      <c r="J186" s="42"/>
      <c r="K186" s="19"/>
      <c r="L186" s="19"/>
      <c r="M186" s="19"/>
    </row>
    <row r="187" spans="1:13" s="24" customFormat="1" ht="15">
      <c r="A187" s="45"/>
      <c r="B187" s="72"/>
      <c r="C187" s="17">
        <v>2025</v>
      </c>
      <c r="D187" s="18">
        <f>SUM(E187:H187)</f>
        <v>1720.4545499999999</v>
      </c>
      <c r="E187" s="18"/>
      <c r="F187" s="18">
        <v>1514</v>
      </c>
      <c r="G187" s="18">
        <v>206.45455000000001</v>
      </c>
      <c r="H187" s="18"/>
      <c r="I187" s="18"/>
      <c r="J187" s="42"/>
      <c r="K187" s="19"/>
      <c r="L187" s="19"/>
      <c r="M187" s="19"/>
    </row>
    <row r="188" spans="1:13" s="24" customFormat="1" ht="15">
      <c r="A188" s="45"/>
      <c r="B188" s="72"/>
      <c r="C188" s="17">
        <v>2026</v>
      </c>
      <c r="D188" s="18">
        <f>SUM(E188:H188)</f>
        <v>1735.8999999999999</v>
      </c>
      <c r="E188" s="18"/>
      <c r="F188" s="30">
        <v>1562.3</v>
      </c>
      <c r="G188" s="30">
        <v>173.6</v>
      </c>
      <c r="H188" s="18"/>
      <c r="I188" s="18"/>
      <c r="J188" s="42"/>
      <c r="K188" s="19"/>
      <c r="L188" s="19"/>
      <c r="M188" s="19"/>
    </row>
    <row r="189" spans="1:13" s="2" customFormat="1" ht="12.75" customHeight="1">
      <c r="A189" s="15"/>
      <c r="B189" s="79" t="s">
        <v>59</v>
      </c>
      <c r="C189" s="8">
        <v>2022</v>
      </c>
      <c r="D189" s="3">
        <f t="shared" si="21"/>
        <v>1821.5909099999999</v>
      </c>
      <c r="E189" s="3">
        <f t="shared" ref="E189:I190" si="23">E179</f>
        <v>0</v>
      </c>
      <c r="F189" s="3">
        <f t="shared" si="23"/>
        <v>1603</v>
      </c>
      <c r="G189" s="3">
        <f t="shared" si="23"/>
        <v>218.59091000000001</v>
      </c>
      <c r="H189" s="3">
        <f t="shared" si="23"/>
        <v>0</v>
      </c>
      <c r="I189" s="3">
        <f t="shared" si="23"/>
        <v>0</v>
      </c>
      <c r="J189" s="36" t="s">
        <v>13</v>
      </c>
    </row>
    <row r="190" spans="1:13" s="2" customFormat="1" ht="17.25" customHeight="1">
      <c r="A190" s="15"/>
      <c r="B190" s="80"/>
      <c r="C190" s="8">
        <v>2023</v>
      </c>
      <c r="D190" s="3">
        <f t="shared" si="21"/>
        <v>1801.1111100000001</v>
      </c>
      <c r="E190" s="3">
        <f t="shared" si="23"/>
        <v>0</v>
      </c>
      <c r="F190" s="3">
        <f t="shared" si="23"/>
        <v>1621</v>
      </c>
      <c r="G190" s="3">
        <f t="shared" si="23"/>
        <v>180.11111</v>
      </c>
      <c r="H190" s="3">
        <f t="shared" si="23"/>
        <v>0</v>
      </c>
      <c r="I190" s="3">
        <f t="shared" si="23"/>
        <v>0</v>
      </c>
      <c r="J190" s="36"/>
    </row>
    <row r="191" spans="1:13" s="2" customFormat="1" ht="16.5" customHeight="1">
      <c r="A191" s="15"/>
      <c r="B191" s="80"/>
      <c r="C191" s="8">
        <v>2024</v>
      </c>
      <c r="D191" s="3">
        <f t="shared" si="21"/>
        <v>1980.89888</v>
      </c>
      <c r="E191" s="3">
        <f>E181</f>
        <v>0</v>
      </c>
      <c r="F191" s="3">
        <f>F181</f>
        <v>1763</v>
      </c>
      <c r="G191" s="3">
        <f>G181</f>
        <v>217.89887999999999</v>
      </c>
      <c r="H191" s="3">
        <f>H181</f>
        <v>0</v>
      </c>
      <c r="I191" s="3">
        <f>I181</f>
        <v>0</v>
      </c>
      <c r="J191" s="36"/>
    </row>
    <row r="192" spans="1:13" s="2" customFormat="1" ht="16.5" customHeight="1">
      <c r="A192" s="15"/>
      <c r="B192" s="80"/>
      <c r="C192" s="8">
        <v>2025</v>
      </c>
      <c r="D192" s="3">
        <f>SUM(E192:H192)</f>
        <v>1720.4545499999999</v>
      </c>
      <c r="E192" s="3">
        <f t="shared" ref="E192:I193" si="24">E182</f>
        <v>0</v>
      </c>
      <c r="F192" s="3">
        <f t="shared" si="24"/>
        <v>1514</v>
      </c>
      <c r="G192" s="3">
        <f t="shared" si="24"/>
        <v>206.45455000000001</v>
      </c>
      <c r="H192" s="3">
        <f t="shared" si="24"/>
        <v>0</v>
      </c>
      <c r="I192" s="3">
        <f t="shared" si="24"/>
        <v>0</v>
      </c>
      <c r="J192" s="36"/>
    </row>
    <row r="193" spans="1:13" s="2" customFormat="1" ht="16.5" customHeight="1">
      <c r="A193" s="15"/>
      <c r="B193" s="81"/>
      <c r="C193" s="8">
        <v>2026</v>
      </c>
      <c r="D193" s="3">
        <f t="shared" si="21"/>
        <v>1735.8999999999999</v>
      </c>
      <c r="E193" s="3">
        <f t="shared" si="24"/>
        <v>0</v>
      </c>
      <c r="F193" s="3">
        <f t="shared" si="24"/>
        <v>1562.3</v>
      </c>
      <c r="G193" s="3">
        <f t="shared" si="24"/>
        <v>173.6</v>
      </c>
      <c r="H193" s="3">
        <f t="shared" si="24"/>
        <v>0</v>
      </c>
      <c r="I193" s="3">
        <f t="shared" si="24"/>
        <v>0</v>
      </c>
      <c r="J193" s="36"/>
    </row>
    <row r="194" spans="1:13" s="2" customFormat="1" ht="15">
      <c r="A194" s="78" t="s">
        <v>11</v>
      </c>
      <c r="B194" s="78"/>
      <c r="C194" s="6">
        <v>2022</v>
      </c>
      <c r="D194" s="3">
        <f t="shared" si="21"/>
        <v>11714.828009999999</v>
      </c>
      <c r="E194" s="3">
        <f t="shared" ref="E194:I196" si="25">SUM(E95,E156,E172,E189)</f>
        <v>0</v>
      </c>
      <c r="F194" s="3">
        <f t="shared" si="25"/>
        <v>6084.2969999999996</v>
      </c>
      <c r="G194" s="3">
        <f t="shared" si="25"/>
        <v>5630.5310099999997</v>
      </c>
      <c r="H194" s="3">
        <f t="shared" si="25"/>
        <v>0</v>
      </c>
      <c r="I194" s="3">
        <f t="shared" si="25"/>
        <v>0</v>
      </c>
      <c r="J194" s="77"/>
      <c r="K194" s="5"/>
      <c r="L194" s="5"/>
      <c r="M194" s="5"/>
    </row>
    <row r="195" spans="1:13" s="2" customFormat="1" ht="15">
      <c r="A195" s="78"/>
      <c r="B195" s="78"/>
      <c r="C195" s="6">
        <v>2023</v>
      </c>
      <c r="D195" s="3">
        <f t="shared" si="21"/>
        <v>17242.523110000002</v>
      </c>
      <c r="E195" s="3">
        <f t="shared" si="25"/>
        <v>0</v>
      </c>
      <c r="F195" s="3">
        <f t="shared" si="25"/>
        <v>7267.98</v>
      </c>
      <c r="G195" s="3">
        <f t="shared" si="25"/>
        <v>9974.5431100000005</v>
      </c>
      <c r="H195" s="3">
        <f t="shared" si="25"/>
        <v>0</v>
      </c>
      <c r="I195" s="3">
        <f t="shared" si="25"/>
        <v>0</v>
      </c>
      <c r="J195" s="77"/>
      <c r="K195" s="5"/>
      <c r="L195" s="5"/>
      <c r="M195" s="5"/>
    </row>
    <row r="196" spans="1:13" s="4" customFormat="1" ht="15">
      <c r="A196" s="78"/>
      <c r="B196" s="78"/>
      <c r="C196" s="6">
        <v>2024</v>
      </c>
      <c r="D196" s="3">
        <f t="shared" si="21"/>
        <v>10088.168880000001</v>
      </c>
      <c r="E196" s="3">
        <f t="shared" si="25"/>
        <v>0</v>
      </c>
      <c r="F196" s="3">
        <f t="shared" si="25"/>
        <v>7413.8159999999998</v>
      </c>
      <c r="G196" s="3">
        <f t="shared" si="25"/>
        <v>2674.3528800000004</v>
      </c>
      <c r="H196" s="3">
        <f t="shared" si="25"/>
        <v>0</v>
      </c>
      <c r="I196" s="3">
        <f t="shared" si="25"/>
        <v>0</v>
      </c>
      <c r="J196" s="77"/>
    </row>
    <row r="197" spans="1:13" s="4" customFormat="1" ht="15">
      <c r="A197" s="78"/>
      <c r="B197" s="78"/>
      <c r="C197" s="6">
        <v>2025</v>
      </c>
      <c r="D197" s="3">
        <f>SUM(E197:H197)</f>
        <v>9941.4985500000003</v>
      </c>
      <c r="E197" s="3">
        <f t="shared" ref="E197:I198" si="26">SUM(E98,E159,E175,E192)</f>
        <v>0</v>
      </c>
      <c r="F197" s="3">
        <f t="shared" si="26"/>
        <v>7166.8860000000004</v>
      </c>
      <c r="G197" s="3">
        <f t="shared" si="26"/>
        <v>2774.6125500000003</v>
      </c>
      <c r="H197" s="3">
        <f t="shared" si="26"/>
        <v>0</v>
      </c>
      <c r="I197" s="3">
        <f t="shared" si="26"/>
        <v>0</v>
      </c>
      <c r="J197" s="77"/>
    </row>
    <row r="198" spans="1:13" s="4" customFormat="1" ht="15">
      <c r="A198" s="78"/>
      <c r="B198" s="78"/>
      <c r="C198" s="6">
        <v>2026</v>
      </c>
      <c r="D198" s="3">
        <f t="shared" si="21"/>
        <v>9982.7999999999993</v>
      </c>
      <c r="E198" s="3">
        <f t="shared" si="26"/>
        <v>0</v>
      </c>
      <c r="F198" s="3">
        <f t="shared" si="26"/>
        <v>7125.3</v>
      </c>
      <c r="G198" s="3">
        <f t="shared" si="26"/>
        <v>2857.5</v>
      </c>
      <c r="H198" s="3">
        <f t="shared" si="26"/>
        <v>0</v>
      </c>
      <c r="I198" s="3">
        <f t="shared" si="26"/>
        <v>0</v>
      </c>
      <c r="J198" s="77"/>
    </row>
  </sheetData>
  <mergeCells count="122">
    <mergeCell ref="J111:J115"/>
    <mergeCell ref="A131:A135"/>
    <mergeCell ref="B131:B135"/>
    <mergeCell ref="J131:J135"/>
    <mergeCell ref="A116:A120"/>
    <mergeCell ref="J116:J120"/>
    <mergeCell ref="B116:B120"/>
    <mergeCell ref="B136:B140"/>
    <mergeCell ref="B121:B125"/>
    <mergeCell ref="A136:A140"/>
    <mergeCell ref="J121:J125"/>
    <mergeCell ref="A126:A130"/>
    <mergeCell ref="B126:B130"/>
    <mergeCell ref="J136:J140"/>
    <mergeCell ref="A121:A125"/>
    <mergeCell ref="J126:J130"/>
    <mergeCell ref="J146:J150"/>
    <mergeCell ref="A156:B160"/>
    <mergeCell ref="A151:A155"/>
    <mergeCell ref="B141:B145"/>
    <mergeCell ref="A162:A166"/>
    <mergeCell ref="J194:J198"/>
    <mergeCell ref="A194:B198"/>
    <mergeCell ref="B189:B193"/>
    <mergeCell ref="J189:J193"/>
    <mergeCell ref="J179:J183"/>
    <mergeCell ref="J151:J155"/>
    <mergeCell ref="A146:A150"/>
    <mergeCell ref="B146:B150"/>
    <mergeCell ref="J156:J160"/>
    <mergeCell ref="J141:J145"/>
    <mergeCell ref="A141:A145"/>
    <mergeCell ref="A161:J161"/>
    <mergeCell ref="J162:J166"/>
    <mergeCell ref="B151:B155"/>
    <mergeCell ref="J167:J171"/>
    <mergeCell ref="B167:B171"/>
    <mergeCell ref="B101:B105"/>
    <mergeCell ref="A80:A84"/>
    <mergeCell ref="B184:B188"/>
    <mergeCell ref="J184:J188"/>
    <mergeCell ref="B179:B183"/>
    <mergeCell ref="A178:J178"/>
    <mergeCell ref="A179:A183"/>
    <mergeCell ref="A184:A188"/>
    <mergeCell ref="A100:J100"/>
    <mergeCell ref="B111:B115"/>
    <mergeCell ref="A95:B99"/>
    <mergeCell ref="A106:A110"/>
    <mergeCell ref="A75:A79"/>
    <mergeCell ref="B75:B79"/>
    <mergeCell ref="A101:A105"/>
    <mergeCell ref="J95:J99"/>
    <mergeCell ref="J80:J84"/>
    <mergeCell ref="J75:J79"/>
    <mergeCell ref="A40:A44"/>
    <mergeCell ref="A55:A59"/>
    <mergeCell ref="B60:B64"/>
    <mergeCell ref="A60:A64"/>
    <mergeCell ref="J60:J64"/>
    <mergeCell ref="A172:B176"/>
    <mergeCell ref="A167:A171"/>
    <mergeCell ref="B162:B166"/>
    <mergeCell ref="B90:B94"/>
    <mergeCell ref="A90:A94"/>
    <mergeCell ref="J90:J94"/>
    <mergeCell ref="B106:B110"/>
    <mergeCell ref="J106:J110"/>
    <mergeCell ref="A111:A115"/>
    <mergeCell ref="J30:J34"/>
    <mergeCell ref="B55:B59"/>
    <mergeCell ref="J35:J39"/>
    <mergeCell ref="A45:A49"/>
    <mergeCell ref="J55:J59"/>
    <mergeCell ref="B40:B44"/>
    <mergeCell ref="B50:B54"/>
    <mergeCell ref="A70:A74"/>
    <mergeCell ref="A85:A89"/>
    <mergeCell ref="B70:B74"/>
    <mergeCell ref="B80:B84"/>
    <mergeCell ref="A177:J177"/>
    <mergeCell ref="J172:J176"/>
    <mergeCell ref="J85:J89"/>
    <mergeCell ref="B85:B89"/>
    <mergeCell ref="J101:J105"/>
    <mergeCell ref="A35:A39"/>
    <mergeCell ref="J20:J24"/>
    <mergeCell ref="A20:A24"/>
    <mergeCell ref="B20:B24"/>
    <mergeCell ref="J50:J54"/>
    <mergeCell ref="J45:J49"/>
    <mergeCell ref="B30:B34"/>
    <mergeCell ref="B35:B39"/>
    <mergeCell ref="A50:A54"/>
    <mergeCell ref="B45:B49"/>
    <mergeCell ref="C1:J1"/>
    <mergeCell ref="C2:J2"/>
    <mergeCell ref="C5:C7"/>
    <mergeCell ref="D5:I5"/>
    <mergeCell ref="A9:J9"/>
    <mergeCell ref="E6:I6"/>
    <mergeCell ref="B5:B7"/>
    <mergeCell ref="B10:B14"/>
    <mergeCell ref="J10:J14"/>
    <mergeCell ref="A5:A7"/>
    <mergeCell ref="A15:A19"/>
    <mergeCell ref="J25:J29"/>
    <mergeCell ref="J40:J44"/>
    <mergeCell ref="A10:A14"/>
    <mergeCell ref="A25:A29"/>
    <mergeCell ref="B25:B29"/>
    <mergeCell ref="A30:A34"/>
    <mergeCell ref="A65:A69"/>
    <mergeCell ref="B65:B69"/>
    <mergeCell ref="J65:J69"/>
    <mergeCell ref="J70:J74"/>
    <mergeCell ref="B15:B19"/>
    <mergeCell ref="C3:J3"/>
    <mergeCell ref="J5:J7"/>
    <mergeCell ref="D6:D7"/>
    <mergeCell ref="A4:J4"/>
    <mergeCell ref="J15:J19"/>
  </mergeCells>
  <phoneticPr fontId="6" type="noConversion"/>
  <pageMargins left="0.19685039370078741" right="0.19685039370078741" top="0.74803149606299213" bottom="0.15748031496062992" header="0.31496062992125984" footer="0.31496062992125984"/>
  <pageSetup paperSize="9" fitToHeight="2" orientation="landscape" r:id="rId1"/>
  <rowBreaks count="6" manualBreakCount="6">
    <brk id="24" max="16383" man="1"/>
    <brk id="49" max="16383" man="1"/>
    <brk id="79" max="16383" man="1"/>
    <brk id="110" max="16383" man="1"/>
    <brk id="140" max="16383" man="1"/>
    <brk id="17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Приложение2</vt:lpstr>
      <vt:lpstr>Приложение2!Заголовки_для_печати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2023-09-27T14:06:28Z</cp:lastPrinted>
  <dcterms:created xsi:type="dcterms:W3CDTF">2006-09-28T05:33:49Z</dcterms:created>
  <dcterms:modified xsi:type="dcterms:W3CDTF">2023-09-27T14:08:58Z</dcterms:modified>
</cp:coreProperties>
</file>