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Приложение2" sheetId="1" r:id="rId1"/>
  </sheets>
  <definedNames>
    <definedName name="_xlnm.Print_Titles" localSheetId="0">Приложение2!$5:$7</definedName>
  </definedNames>
  <calcPr calcId="114210" fullCalcOnLoad="1"/>
</workbook>
</file>

<file path=xl/calcChain.xml><?xml version="1.0" encoding="utf-8"?>
<calcChain xmlns="http://schemas.openxmlformats.org/spreadsheetml/2006/main">
  <c r="D57" i="1"/>
  <c r="D56"/>
  <c r="D55"/>
  <c r="D54"/>
  <c r="F147"/>
  <c r="G147"/>
  <c r="F148"/>
  <c r="G148"/>
  <c r="F149"/>
  <c r="G149"/>
  <c r="G146"/>
  <c r="F146"/>
  <c r="D153"/>
  <c r="D152"/>
  <c r="D151"/>
  <c r="D150"/>
  <c r="G53"/>
  <c r="I53"/>
  <c r="H53"/>
  <c r="F53"/>
  <c r="E53"/>
  <c r="D53"/>
  <c r="I52"/>
  <c r="H52"/>
  <c r="G52"/>
  <c r="F52"/>
  <c r="E52"/>
  <c r="D52"/>
  <c r="I51"/>
  <c r="H51"/>
  <c r="G51"/>
  <c r="F51"/>
  <c r="E51"/>
  <c r="D51"/>
  <c r="I50"/>
  <c r="H50"/>
  <c r="G50"/>
  <c r="F50"/>
  <c r="E50"/>
  <c r="D50"/>
  <c r="D61"/>
  <c r="D60"/>
  <c r="D59"/>
  <c r="D58"/>
  <c r="G67"/>
  <c r="G68"/>
  <c r="G66"/>
  <c r="E31"/>
  <c r="G31"/>
  <c r="D31"/>
  <c r="F31"/>
  <c r="H31"/>
  <c r="I31"/>
  <c r="E32"/>
  <c r="F32"/>
  <c r="G32"/>
  <c r="H32"/>
  <c r="I32"/>
  <c r="E33"/>
  <c r="F33"/>
  <c r="G33"/>
  <c r="H33"/>
  <c r="I33"/>
  <c r="F30"/>
  <c r="G30"/>
  <c r="D30"/>
  <c r="H30"/>
  <c r="I30"/>
  <c r="E30"/>
  <c r="E19"/>
  <c r="D19"/>
  <c r="F19"/>
  <c r="G19"/>
  <c r="H19"/>
  <c r="I19"/>
  <c r="E20"/>
  <c r="F20"/>
  <c r="G20"/>
  <c r="H20"/>
  <c r="I20"/>
  <c r="E21"/>
  <c r="F21"/>
  <c r="G21"/>
  <c r="D21"/>
  <c r="H21"/>
  <c r="I21"/>
  <c r="F18"/>
  <c r="G18"/>
  <c r="D18"/>
  <c r="H18"/>
  <c r="I18"/>
  <c r="E18"/>
  <c r="E11"/>
  <c r="F11"/>
  <c r="G11"/>
  <c r="H11"/>
  <c r="E12"/>
  <c r="F12"/>
  <c r="G12"/>
  <c r="H12"/>
  <c r="D12"/>
  <c r="E13"/>
  <c r="E81"/>
  <c r="F13"/>
  <c r="G13"/>
  <c r="G81"/>
  <c r="H13"/>
  <c r="G10"/>
  <c r="G78"/>
  <c r="H10"/>
  <c r="E10"/>
  <c r="F10"/>
  <c r="E67"/>
  <c r="E79"/>
  <c r="F67"/>
  <c r="F79"/>
  <c r="G79"/>
  <c r="H67"/>
  <c r="I67"/>
  <c r="E68"/>
  <c r="F68"/>
  <c r="F80"/>
  <c r="G80"/>
  <c r="H68"/>
  <c r="H80"/>
  <c r="I68"/>
  <c r="E69"/>
  <c r="F69"/>
  <c r="F81"/>
  <c r="D69"/>
  <c r="H69"/>
  <c r="H81"/>
  <c r="I69"/>
  <c r="F66"/>
  <c r="H66"/>
  <c r="I66"/>
  <c r="E66"/>
  <c r="D73"/>
  <c r="D72"/>
  <c r="D71"/>
  <c r="D70"/>
  <c r="D41"/>
  <c r="D40"/>
  <c r="D39"/>
  <c r="D38"/>
  <c r="D45"/>
  <c r="D44"/>
  <c r="D43"/>
  <c r="D42"/>
  <c r="I11"/>
  <c r="I79"/>
  <c r="I163"/>
  <c r="I12"/>
  <c r="I13"/>
  <c r="I10"/>
  <c r="D17"/>
  <c r="D16"/>
  <c r="D15"/>
  <c r="D14"/>
  <c r="G159"/>
  <c r="E83"/>
  <c r="E103"/>
  <c r="E132"/>
  <c r="E140"/>
  <c r="E146"/>
  <c r="E158"/>
  <c r="E133"/>
  <c r="E141"/>
  <c r="F133"/>
  <c r="F141"/>
  <c r="G133"/>
  <c r="G141"/>
  <c r="D141"/>
  <c r="H133"/>
  <c r="H141"/>
  <c r="I133"/>
  <c r="I141"/>
  <c r="E134"/>
  <c r="G134"/>
  <c r="D134"/>
  <c r="F134"/>
  <c r="F142"/>
  <c r="G142"/>
  <c r="H134"/>
  <c r="H142"/>
  <c r="I134"/>
  <c r="I142"/>
  <c r="E135"/>
  <c r="F135"/>
  <c r="F143"/>
  <c r="D143"/>
  <c r="G135"/>
  <c r="G143"/>
  <c r="H135"/>
  <c r="G86"/>
  <c r="G106"/>
  <c r="G130"/>
  <c r="G161"/>
  <c r="G165"/>
  <c r="H143"/>
  <c r="I135"/>
  <c r="I143"/>
  <c r="F132"/>
  <c r="F140"/>
  <c r="G132"/>
  <c r="G140"/>
  <c r="H132"/>
  <c r="H140"/>
  <c r="I132"/>
  <c r="I140"/>
  <c r="I78"/>
  <c r="I103"/>
  <c r="I127"/>
  <c r="I146"/>
  <c r="I158"/>
  <c r="D132"/>
  <c r="D136"/>
  <c r="D137"/>
  <c r="D138"/>
  <c r="D139"/>
  <c r="E84"/>
  <c r="E128"/>
  <c r="E104"/>
  <c r="F84"/>
  <c r="G84"/>
  <c r="D84"/>
  <c r="F104"/>
  <c r="G104"/>
  <c r="H104"/>
  <c r="H84"/>
  <c r="I104"/>
  <c r="I128"/>
  <c r="E85"/>
  <c r="E105"/>
  <c r="F105"/>
  <c r="G105"/>
  <c r="H105"/>
  <c r="F85"/>
  <c r="F129"/>
  <c r="G85"/>
  <c r="G129"/>
  <c r="H85"/>
  <c r="I105"/>
  <c r="I129"/>
  <c r="E86"/>
  <c r="E106"/>
  <c r="E130"/>
  <c r="F86"/>
  <c r="F106"/>
  <c r="F130"/>
  <c r="H106"/>
  <c r="H130"/>
  <c r="H86"/>
  <c r="I106"/>
  <c r="I130"/>
  <c r="F83"/>
  <c r="F103"/>
  <c r="G103"/>
  <c r="D103"/>
  <c r="G83"/>
  <c r="G127"/>
  <c r="H83"/>
  <c r="H127"/>
  <c r="H103"/>
  <c r="D83"/>
  <c r="I147"/>
  <c r="I159"/>
  <c r="G160"/>
  <c r="I80"/>
  <c r="I148"/>
  <c r="I160"/>
  <c r="I81"/>
  <c r="I149"/>
  <c r="I161"/>
  <c r="D33"/>
  <c r="D20"/>
  <c r="D11"/>
  <c r="D10"/>
  <c r="E147"/>
  <c r="E159"/>
  <c r="F159"/>
  <c r="H147"/>
  <c r="H159"/>
  <c r="E148"/>
  <c r="H148"/>
  <c r="H160"/>
  <c r="E160"/>
  <c r="F160"/>
  <c r="E149"/>
  <c r="E161"/>
  <c r="F161"/>
  <c r="H149"/>
  <c r="D146"/>
  <c r="G158"/>
  <c r="H146"/>
  <c r="H158"/>
  <c r="D157"/>
  <c r="D156"/>
  <c r="D155"/>
  <c r="D154"/>
  <c r="D123"/>
  <c r="D124"/>
  <c r="D125"/>
  <c r="D126"/>
  <c r="D122"/>
  <c r="D121"/>
  <c r="D120"/>
  <c r="D119"/>
  <c r="D88"/>
  <c r="D89"/>
  <c r="D90"/>
  <c r="D91"/>
  <c r="D92"/>
  <c r="D93"/>
  <c r="D94"/>
  <c r="D95"/>
  <c r="D96"/>
  <c r="D97"/>
  <c r="D98"/>
  <c r="D99"/>
  <c r="D100"/>
  <c r="D101"/>
  <c r="D102"/>
  <c r="D107"/>
  <c r="D108"/>
  <c r="D109"/>
  <c r="D110"/>
  <c r="D111"/>
  <c r="D112"/>
  <c r="D113"/>
  <c r="D114"/>
  <c r="D115"/>
  <c r="D116"/>
  <c r="D117"/>
  <c r="D118"/>
  <c r="D87"/>
  <c r="D22"/>
  <c r="D23"/>
  <c r="D24"/>
  <c r="D25"/>
  <c r="D26"/>
  <c r="D27"/>
  <c r="D28"/>
  <c r="D29"/>
  <c r="D34"/>
  <c r="D35"/>
  <c r="D36"/>
  <c r="D37"/>
  <c r="D46"/>
  <c r="D47"/>
  <c r="D48"/>
  <c r="D49"/>
  <c r="D62"/>
  <c r="D63"/>
  <c r="D64"/>
  <c r="D65"/>
  <c r="D74"/>
  <c r="D75"/>
  <c r="D76"/>
  <c r="D77"/>
  <c r="E143"/>
  <c r="F128"/>
  <c r="H129"/>
  <c r="D32"/>
  <c r="E129"/>
  <c r="H161"/>
  <c r="D86"/>
  <c r="D129"/>
  <c r="F158"/>
  <c r="D130"/>
  <c r="H164"/>
  <c r="G162"/>
  <c r="D148"/>
  <c r="D13"/>
  <c r="F127"/>
  <c r="I164"/>
  <c r="H128"/>
  <c r="I162"/>
  <c r="E142"/>
  <c r="D142"/>
  <c r="D133"/>
  <c r="D68"/>
  <c r="F163"/>
  <c r="H78"/>
  <c r="H162"/>
  <c r="D160"/>
  <c r="D85"/>
  <c r="D140"/>
  <c r="D147"/>
  <c r="I165"/>
  <c r="D105"/>
  <c r="G128"/>
  <c r="E127"/>
  <c r="F164"/>
  <c r="E78"/>
  <c r="D106"/>
  <c r="D104"/>
  <c r="D135"/>
  <c r="D66"/>
  <c r="H79"/>
  <c r="D79"/>
  <c r="F78"/>
  <c r="F162"/>
  <c r="E163"/>
  <c r="D159"/>
  <c r="D158"/>
  <c r="H165"/>
  <c r="D128"/>
  <c r="G163"/>
  <c r="E162"/>
  <c r="D127"/>
  <c r="D161"/>
  <c r="E165"/>
  <c r="D81"/>
  <c r="F165"/>
  <c r="G164"/>
  <c r="H163"/>
  <c r="E80"/>
  <c r="D149"/>
  <c r="D67"/>
  <c r="D165"/>
  <c r="D162"/>
  <c r="D78"/>
  <c r="E164"/>
  <c r="D164"/>
  <c r="D80"/>
  <c r="D163"/>
</calcChain>
</file>

<file path=xl/sharedStrings.xml><?xml version="1.0" encoding="utf-8"?>
<sst xmlns="http://schemas.openxmlformats.org/spreadsheetml/2006/main" count="114" uniqueCount="79">
  <si>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</si>
  <si>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</si>
  <si>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</si>
  <si>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</si>
  <si>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</si>
  <si>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</si>
  <si>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</si>
  <si>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</si>
  <si>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</si>
  <si>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№ п/п</t>
  </si>
  <si>
    <t>ВСЕГО</t>
  </si>
  <si>
    <t>ВСЕГО по Программе</t>
  </si>
  <si>
    <t>Прочие источники</t>
  </si>
  <si>
    <t>Отдел экономического развития и инвестиционной политики администрации, отдел бухгалтерского учета администрации, ФПМСП «Социально-деловой центр»</t>
  </si>
  <si>
    <t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</si>
  <si>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>Организация и проведение мероприятий, обучающих и информационных семинаров по актуальным вопросам 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 (в т.ч.субсидирование затрат ФПМСП)</t>
  </si>
  <si>
    <t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</t>
  </si>
  <si>
    <t>Отдел экономического развития и инвестиционной политики администрации, ФПМСП «Социально-деловой центр»</t>
  </si>
  <si>
    <t>Отдел экономического развития и инвестиционной политики администрации, КУМИ , ФПМСП «Социально-деловой центр»</t>
  </si>
  <si>
    <t>Организация мониторинга деятельности субъектов малого и среднего предпринимательства и потребительского рынка</t>
  </si>
  <si>
    <t>2. Комплекс процессных мероприятий «Развитие агропромышленного комплекса Сланцевского муниципального района»</t>
  </si>
  <si>
    <t>Организация и проведение обучающих семинаров для К(Ф)Х и ЛПХ</t>
  </si>
  <si>
    <t>Организация и участие в международной агропромышленной выставке-ярмарке "Агрорусь"</t>
  </si>
  <si>
    <t>Ежегодное проведение районной сельскохозяйственной ярмарки «Урожай»</t>
  </si>
  <si>
    <t>Празднование дня работников сельского хозяйства</t>
  </si>
  <si>
    <t>Субсидирование содержания маточного поголовья крупного рогатого скота сельскохозяйственным предприятиям района</t>
  </si>
  <si>
    <t>Субсидирование части затрат по приобретению минеральных удобрений и (или) средств защиты растений для К(Ф)Х</t>
  </si>
  <si>
    <t>Субсидирование части затрат по приобретению комбикорма на содержание сельскохозяйственных животных, рыбы и птицы  для К(Ф)Х и ЛПХ</t>
  </si>
  <si>
    <t>Реализация государственных полномочий по поддержке сельскохозяйственного производства</t>
  </si>
  <si>
    <t>Координация деятельности городских и сельских поселений на территории Сланцевского муниципального района по борьбе с распространением борщевика Сосновского</t>
  </si>
  <si>
    <t>3. Комплекс процессных мероприятий «Развитие международного сотрудничества»</t>
  </si>
  <si>
    <t>Реализация мероприятий в рамках международного проекта ER13_Approach2Waste</t>
  </si>
  <si>
    <t>Отдел экономического развития и инвестиционной политики администрации</t>
  </si>
  <si>
    <t>Отдел экономического развития и инвестиционной политики администрации, отдел бухгалтерского учета администрации</t>
  </si>
  <si>
    <t>План мероприятий муниципальной программы
«Стимулирование экономической активности Сланцевского муниципального района»</t>
  </si>
  <si>
    <t>Приложение 2
к муниципальной программе «Стимулирование экономической активности Сланцевского муниципального района»</t>
  </si>
  <si>
    <t>Мероприятия направленные на достижение целей проектов</t>
  </si>
  <si>
    <t>1. Комплекс процессных мероприятий «Развитие и поддержка малого и среднего предпринимательства Сланцевского муниципального района»</t>
  </si>
  <si>
    <t>Содействие в доступе субъектов малого и среднего предпринимательства к финансовым и материальным ресурсам</t>
  </si>
  <si>
    <t xml:space="preserve"> 1.1.</t>
  </si>
  <si>
    <t>Информационная, консультационная поддержка субъектов малого и среднего предпринимательства</t>
  </si>
  <si>
    <t>1.1.</t>
  </si>
  <si>
    <t>2.3.</t>
  </si>
  <si>
    <t>2.2.</t>
  </si>
  <si>
    <t>2.4.</t>
  </si>
  <si>
    <t>Содействие в продвижении продукции (работ, услуг) субъектов малого и среднего предпринимательства на товарные рынки</t>
  </si>
  <si>
    <t>3.1.</t>
  </si>
  <si>
    <t>Развитие ФПМСП «Социально-деловой центр»</t>
  </si>
  <si>
    <t>Развитие бизнес-инкубатора</t>
  </si>
  <si>
    <t>Организационная поддержка агропромышленного комплекса</t>
  </si>
  <si>
    <t>1.2.</t>
  </si>
  <si>
    <t>1.3.</t>
  </si>
  <si>
    <t>1.4.</t>
  </si>
  <si>
    <t>Финансовая поддержка агропромышленного комплекса</t>
  </si>
  <si>
    <t>2.1.</t>
  </si>
  <si>
    <t>Реализация мероприятий в рамках международного проекта</t>
  </si>
  <si>
    <t>Итого: по комплексу процессных мероприятий «Развитие и поддержка малого и среднего предпринимательства Сланцевского муниципального района»</t>
  </si>
  <si>
    <t>Итого: по комплексу процессных мероприятий «Развитие агропромышленного комплекса Сланцевского муниципального района»</t>
  </si>
  <si>
    <t>Итого: по комплексу процессных мероприятий «Развитие международного сотрудничества»</t>
  </si>
  <si>
    <t>1. Мероприятия направленные на достижение целей проекта «Развитие и поддержка  малого и среднего предпринимательства Сланцевского муниципального района»</t>
  </si>
  <si>
    <t>Итого : по мероприятиям, направленным на достижение целей проекта «Развитие и поддержка малого и среднего предпринимательства Сланцевского муниципального района»</t>
  </si>
  <si>
    <t>Организация мероприятия для плательщиков налога на профессиональный доход (в т.ч.субсидирование затрат ФПМСП)</t>
  </si>
  <si>
    <t>Организация мероприятия для молодежного предпринимательства (в т.ч.субсидирование затрат ФПМСП)</t>
  </si>
  <si>
    <t>Субсидирование затрат субъектам социального предпринимательства</t>
  </si>
  <si>
    <t>6.1.</t>
  </si>
  <si>
    <t>6.2.</t>
  </si>
  <si>
    <t>Развитие бизнес-инкубатора (в т.ч.субсидирование затрат ФПМСП)</t>
  </si>
  <si>
    <t>утвержденное постановлением администраци Сланцевскогомуниципального района от 30.09.2019 № 1420-п</t>
  </si>
  <si>
    <t>3.2.</t>
  </si>
  <si>
    <t>3.3.</t>
  </si>
  <si>
    <t>3.4.</t>
  </si>
  <si>
    <t>(в редакции постановление администрации Сланцевского муницпального района от_________202_ № ___-п)</t>
  </si>
  <si>
    <t>Организация  участия в областных (районных) рейтинговых конкурсах, выставках,  ярмарках и семинарах и других мероприятиях (в том числе мастеров народных художественных промыслов )   (в т.ч.субсидирование затрат ФПМСП)</t>
  </si>
  <si>
    <t>4.1.</t>
  </si>
  <si>
    <t>4.2.</t>
  </si>
  <si>
    <t>Организация мониторинга деятельности субъектов малого и среднего предпринимательства и потребительского рынка (субсидии обл.бюдж.)</t>
  </si>
  <si>
    <t>Организация мониторинга деятельности субъектов малого и среднего предпринимательства и потребительского рынка (мест.бюдж.)</t>
  </si>
  <si>
    <t>Субсидирование затрат субъектов малого предпринимательства, связанных с организацией предпринимательской деятельности  (субсидии обл.бюдж.)</t>
  </si>
  <si>
    <t>Субсидирование затрат субъектов малого предпринимательства, связанных с организацией предпринимательской деятельности ( мест.бюдж.)</t>
  </si>
</sst>
</file>

<file path=xl/styles.xml><?xml version="1.0" encoding="utf-8"?>
<styleSheet xmlns="http://schemas.openxmlformats.org/spreadsheetml/2006/main">
  <numFmts count="1">
    <numFmt numFmtId="164" formatCode="#,##0.00000"/>
  </numFmts>
  <fonts count="2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3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0" xfId="0" applyFont="1"/>
    <xf numFmtId="0" fontId="18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18" fillId="0" borderId="0" xfId="0" applyFont="1"/>
    <xf numFmtId="0" fontId="22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18" fillId="0" borderId="1" xfId="0" applyNumberFormat="1" applyFont="1" applyFill="1" applyBorder="1" applyAlignment="1">
      <alignment horizontal="center"/>
    </xf>
    <xf numFmtId="0" fontId="18" fillId="0" borderId="0" xfId="0" applyFont="1" applyFill="1"/>
    <xf numFmtId="0" fontId="18" fillId="0" borderId="1" xfId="0" applyFont="1" applyFill="1" applyBorder="1"/>
    <xf numFmtId="164" fontId="20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showZeros="0" tabSelected="1" view="pageBreakPreview" zoomScale="150" zoomScaleNormal="150" zoomScaleSheetLayoutView="100" workbookViewId="0">
      <pane xSplit="1" ySplit="7" topLeftCell="B50" activePane="bottomRight" state="frozen"/>
      <selection pane="topRight" activeCell="B1" sqref="B1"/>
      <selection pane="bottomLeft" activeCell="A8" sqref="A8"/>
      <selection pane="bottomRight" activeCell="D54" sqref="D54:D57"/>
    </sheetView>
  </sheetViews>
  <sheetFormatPr defaultColWidth="8.85546875" defaultRowHeight="15.6" customHeight="1"/>
  <cols>
    <col min="1" max="1" width="3.85546875" style="16" customWidth="1"/>
    <col min="2" max="2" width="37" style="1" customWidth="1"/>
    <col min="3" max="3" width="8.85546875" style="1" customWidth="1"/>
    <col min="4" max="4" width="14.28515625" style="1" customWidth="1"/>
    <col min="5" max="5" width="13.28515625" style="1" customWidth="1"/>
    <col min="6" max="6" width="12.5703125" style="1" customWidth="1"/>
    <col min="7" max="7" width="12" style="1" customWidth="1"/>
    <col min="8" max="8" width="13.42578125" style="1" customWidth="1"/>
    <col min="9" max="9" width="9.5703125" style="1" customWidth="1"/>
    <col min="10" max="10" width="18.5703125" style="1" customWidth="1"/>
    <col min="11" max="13" width="8.85546875" style="5"/>
    <col min="14" max="16384" width="8.85546875" style="1"/>
  </cols>
  <sheetData>
    <row r="1" spans="1:13" s="5" customFormat="1" ht="30" customHeight="1">
      <c r="C1" s="81" t="s">
        <v>35</v>
      </c>
      <c r="D1" s="81"/>
      <c r="E1" s="81"/>
      <c r="F1" s="81"/>
      <c r="G1" s="81"/>
      <c r="H1" s="81"/>
      <c r="I1" s="81"/>
      <c r="J1" s="81"/>
    </row>
    <row r="2" spans="1:13" s="5" customFormat="1" ht="15">
      <c r="C2" s="82" t="s">
        <v>67</v>
      </c>
      <c r="D2" s="82"/>
      <c r="E2" s="82"/>
      <c r="F2" s="82"/>
      <c r="G2" s="82"/>
      <c r="H2" s="82"/>
      <c r="I2" s="82"/>
      <c r="J2" s="82"/>
    </row>
    <row r="3" spans="1:13" s="2" customFormat="1" ht="17.25" customHeight="1">
      <c r="A3" s="13"/>
      <c r="C3" s="81" t="s">
        <v>71</v>
      </c>
      <c r="D3" s="81"/>
      <c r="E3" s="81"/>
      <c r="F3" s="81"/>
      <c r="G3" s="81"/>
      <c r="H3" s="81"/>
      <c r="I3" s="81"/>
      <c r="J3" s="81"/>
      <c r="K3" s="12"/>
    </row>
    <row r="4" spans="1:13" s="2" customFormat="1" ht="25.5" customHeight="1">
      <c r="A4" s="83" t="s">
        <v>34</v>
      </c>
      <c r="B4" s="84"/>
      <c r="C4" s="84"/>
      <c r="D4" s="84"/>
      <c r="E4" s="84"/>
      <c r="F4" s="84"/>
      <c r="G4" s="84"/>
      <c r="H4" s="84"/>
      <c r="I4" s="84"/>
      <c r="J4" s="84"/>
      <c r="K4" s="12"/>
    </row>
    <row r="5" spans="1:13" ht="23.45" customHeight="1">
      <c r="A5" s="79" t="s">
        <v>9</v>
      </c>
      <c r="B5" s="80" t="s">
        <v>0</v>
      </c>
      <c r="C5" s="80" t="s">
        <v>1</v>
      </c>
      <c r="D5" s="80" t="s">
        <v>2</v>
      </c>
      <c r="E5" s="80"/>
      <c r="F5" s="80"/>
      <c r="G5" s="80"/>
      <c r="H5" s="80"/>
      <c r="I5" s="80"/>
      <c r="J5" s="80" t="s">
        <v>3</v>
      </c>
    </row>
    <row r="6" spans="1:13" ht="15">
      <c r="A6" s="79"/>
      <c r="B6" s="80"/>
      <c r="C6" s="80"/>
      <c r="D6" s="80" t="s">
        <v>10</v>
      </c>
      <c r="E6" s="80" t="s">
        <v>4</v>
      </c>
      <c r="F6" s="80"/>
      <c r="G6" s="80"/>
      <c r="H6" s="80"/>
      <c r="I6" s="80"/>
      <c r="J6" s="80"/>
    </row>
    <row r="7" spans="1:13" ht="24.75" customHeight="1">
      <c r="A7" s="79"/>
      <c r="B7" s="80"/>
      <c r="C7" s="80"/>
      <c r="D7" s="80"/>
      <c r="E7" s="9" t="s">
        <v>5</v>
      </c>
      <c r="F7" s="9" t="s">
        <v>6</v>
      </c>
      <c r="G7" s="9" t="s">
        <v>7</v>
      </c>
      <c r="H7" s="9" t="s">
        <v>8</v>
      </c>
      <c r="I7" s="9" t="s">
        <v>12</v>
      </c>
      <c r="J7" s="80"/>
    </row>
    <row r="8" spans="1:13" ht="15">
      <c r="A8" s="14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8</v>
      </c>
      <c r="J8" s="6">
        <v>9</v>
      </c>
    </row>
    <row r="9" spans="1:13" ht="14.25" customHeight="1">
      <c r="A9" s="75" t="s">
        <v>37</v>
      </c>
      <c r="B9" s="75"/>
      <c r="C9" s="75"/>
      <c r="D9" s="75"/>
      <c r="E9" s="75"/>
      <c r="F9" s="75"/>
      <c r="G9" s="75"/>
      <c r="H9" s="75"/>
      <c r="I9" s="75"/>
      <c r="J9" s="75"/>
    </row>
    <row r="10" spans="1:13" ht="15" customHeight="1">
      <c r="A10" s="53">
        <v>1</v>
      </c>
      <c r="B10" s="44" t="s">
        <v>38</v>
      </c>
      <c r="C10" s="8">
        <v>2022</v>
      </c>
      <c r="D10" s="7">
        <f t="shared" ref="D10:D21" si="0">SUM(E10:H10)</f>
        <v>0</v>
      </c>
      <c r="E10" s="7">
        <f t="shared" ref="E10:I11" si="1">SUM(E14)</f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42" t="s">
        <v>18</v>
      </c>
      <c r="K10" s="22"/>
      <c r="L10" s="22"/>
      <c r="M10" s="22"/>
    </row>
    <row r="11" spans="1:13" ht="15">
      <c r="A11" s="53"/>
      <c r="B11" s="44"/>
      <c r="C11" s="8">
        <v>2023</v>
      </c>
      <c r="D11" s="7">
        <f t="shared" si="0"/>
        <v>0</v>
      </c>
      <c r="E11" s="7">
        <f t="shared" si="1"/>
        <v>0</v>
      </c>
      <c r="F11" s="7">
        <f t="shared" si="1"/>
        <v>0</v>
      </c>
      <c r="G11" s="7">
        <f t="shared" si="1"/>
        <v>0</v>
      </c>
      <c r="H11" s="7">
        <f t="shared" si="1"/>
        <v>0</v>
      </c>
      <c r="I11" s="7">
        <f t="shared" si="1"/>
        <v>0</v>
      </c>
      <c r="J11" s="42"/>
      <c r="K11" s="22"/>
      <c r="L11" s="22"/>
      <c r="M11" s="22"/>
    </row>
    <row r="12" spans="1:13" ht="15">
      <c r="A12" s="53"/>
      <c r="B12" s="44"/>
      <c r="C12" s="8">
        <v>2024</v>
      </c>
      <c r="D12" s="7">
        <f t="shared" si="0"/>
        <v>0</v>
      </c>
      <c r="E12" s="7">
        <f t="shared" ref="E12:I13" si="2">SUM(E16)</f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42"/>
      <c r="K12" s="22"/>
      <c r="L12" s="22"/>
      <c r="M12" s="22"/>
    </row>
    <row r="13" spans="1:13" ht="18.75" customHeight="1">
      <c r="A13" s="53"/>
      <c r="B13" s="44"/>
      <c r="C13" s="8">
        <v>2025</v>
      </c>
      <c r="D13" s="7">
        <f t="shared" si="0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42"/>
      <c r="K13" s="22"/>
      <c r="L13" s="22"/>
      <c r="M13" s="22"/>
    </row>
    <row r="14" spans="1:13" s="20" customFormat="1" ht="20.25" customHeight="1">
      <c r="A14" s="36" t="s">
        <v>41</v>
      </c>
      <c r="B14" s="43" t="s">
        <v>14</v>
      </c>
      <c r="C14" s="17">
        <v>2022</v>
      </c>
      <c r="D14" s="18">
        <f t="shared" si="0"/>
        <v>0</v>
      </c>
      <c r="E14" s="18"/>
      <c r="F14" s="18"/>
      <c r="G14" s="18"/>
      <c r="H14" s="18"/>
      <c r="I14" s="18"/>
      <c r="J14" s="38" t="s">
        <v>18</v>
      </c>
      <c r="K14" s="19"/>
      <c r="L14" s="19"/>
      <c r="M14" s="19"/>
    </row>
    <row r="15" spans="1:13" s="20" customFormat="1" ht="20.25" customHeight="1">
      <c r="A15" s="36"/>
      <c r="B15" s="43"/>
      <c r="C15" s="17">
        <v>2023</v>
      </c>
      <c r="D15" s="18">
        <f t="shared" si="0"/>
        <v>0</v>
      </c>
      <c r="E15" s="18"/>
      <c r="F15" s="18"/>
      <c r="G15" s="18"/>
      <c r="H15" s="18"/>
      <c r="I15" s="18"/>
      <c r="J15" s="38"/>
      <c r="K15" s="19"/>
      <c r="L15" s="19"/>
      <c r="M15" s="19"/>
    </row>
    <row r="16" spans="1:13" s="20" customFormat="1" ht="20.25" customHeight="1">
      <c r="A16" s="36"/>
      <c r="B16" s="43"/>
      <c r="C16" s="17">
        <v>2024</v>
      </c>
      <c r="D16" s="18">
        <f t="shared" si="0"/>
        <v>0</v>
      </c>
      <c r="E16" s="18"/>
      <c r="F16" s="18"/>
      <c r="G16" s="18"/>
      <c r="H16" s="18"/>
      <c r="I16" s="18"/>
      <c r="J16" s="38"/>
      <c r="K16" s="19"/>
      <c r="L16" s="19"/>
      <c r="M16" s="19"/>
    </row>
    <row r="17" spans="1:13" s="20" customFormat="1" ht="25.5" customHeight="1">
      <c r="A17" s="36"/>
      <c r="B17" s="43"/>
      <c r="C17" s="17">
        <v>2025</v>
      </c>
      <c r="D17" s="18">
        <f t="shared" si="0"/>
        <v>0</v>
      </c>
      <c r="E17" s="18"/>
      <c r="F17" s="18"/>
      <c r="G17" s="18"/>
      <c r="H17" s="18"/>
      <c r="I17" s="18"/>
      <c r="J17" s="38"/>
      <c r="K17" s="19"/>
      <c r="L17" s="19"/>
      <c r="M17" s="19"/>
    </row>
    <row r="18" spans="1:13" ht="15">
      <c r="A18" s="39">
        <v>2</v>
      </c>
      <c r="B18" s="77" t="s">
        <v>40</v>
      </c>
      <c r="C18" s="8">
        <v>2022</v>
      </c>
      <c r="D18" s="7">
        <f t="shared" si="0"/>
        <v>0</v>
      </c>
      <c r="E18" s="7">
        <f t="shared" ref="E18:I19" si="3">SUM(E22,E26)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42" t="s">
        <v>17</v>
      </c>
      <c r="K18" s="22"/>
      <c r="L18" s="22"/>
      <c r="M18" s="22"/>
    </row>
    <row r="19" spans="1:13" ht="15">
      <c r="A19" s="39"/>
      <c r="B19" s="77"/>
      <c r="C19" s="8">
        <v>2023</v>
      </c>
      <c r="D19" s="7">
        <f t="shared" si="0"/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 t="shared" si="3"/>
        <v>0</v>
      </c>
      <c r="J19" s="42"/>
      <c r="K19" s="22"/>
      <c r="L19" s="22"/>
      <c r="M19" s="22"/>
    </row>
    <row r="20" spans="1:13" ht="15">
      <c r="A20" s="39"/>
      <c r="B20" s="77"/>
      <c r="C20" s="8">
        <v>2024</v>
      </c>
      <c r="D20" s="7">
        <f t="shared" si="0"/>
        <v>0</v>
      </c>
      <c r="E20" s="7">
        <f t="shared" ref="E20:I21" si="4">SUM(E24,E28)</f>
        <v>0</v>
      </c>
      <c r="F20" s="7">
        <f t="shared" si="4"/>
        <v>0</v>
      </c>
      <c r="G20" s="7">
        <f t="shared" si="4"/>
        <v>0</v>
      </c>
      <c r="H20" s="7">
        <f t="shared" si="4"/>
        <v>0</v>
      </c>
      <c r="I20" s="7">
        <f t="shared" si="4"/>
        <v>0</v>
      </c>
      <c r="J20" s="42"/>
      <c r="K20" s="22"/>
      <c r="L20" s="22"/>
      <c r="M20" s="22"/>
    </row>
    <row r="21" spans="1:13" ht="17.25" customHeight="1">
      <c r="A21" s="39"/>
      <c r="B21" s="77"/>
      <c r="C21" s="8">
        <v>2025</v>
      </c>
      <c r="D21" s="7">
        <f t="shared" si="0"/>
        <v>0</v>
      </c>
      <c r="E21" s="7">
        <f t="shared" si="4"/>
        <v>0</v>
      </c>
      <c r="F21" s="7">
        <f t="shared" si="4"/>
        <v>0</v>
      </c>
      <c r="G21" s="7">
        <f t="shared" si="4"/>
        <v>0</v>
      </c>
      <c r="H21" s="7">
        <f t="shared" si="4"/>
        <v>0</v>
      </c>
      <c r="I21" s="7">
        <f t="shared" si="4"/>
        <v>0</v>
      </c>
      <c r="J21" s="42"/>
      <c r="K21" s="22"/>
      <c r="L21" s="22"/>
      <c r="M21" s="22"/>
    </row>
    <row r="22" spans="1:13" s="20" customFormat="1" ht="23.25" customHeight="1">
      <c r="A22" s="36" t="s">
        <v>54</v>
      </c>
      <c r="B22" s="76" t="s">
        <v>15</v>
      </c>
      <c r="C22" s="17">
        <v>2022</v>
      </c>
      <c r="D22" s="18">
        <f t="shared" ref="D22:D79" si="5">SUM(E22:H22)</f>
        <v>0</v>
      </c>
      <c r="E22" s="18"/>
      <c r="F22" s="18"/>
      <c r="G22" s="18"/>
      <c r="H22" s="18"/>
      <c r="I22" s="18"/>
      <c r="J22" s="38" t="s">
        <v>13</v>
      </c>
      <c r="K22" s="19"/>
      <c r="L22" s="19"/>
      <c r="M22" s="19"/>
    </row>
    <row r="23" spans="1:13" s="20" customFormat="1" ht="40.5" customHeight="1">
      <c r="A23" s="36"/>
      <c r="B23" s="76"/>
      <c r="C23" s="17">
        <v>2023</v>
      </c>
      <c r="D23" s="18">
        <f t="shared" si="5"/>
        <v>0</v>
      </c>
      <c r="E23" s="18"/>
      <c r="F23" s="18"/>
      <c r="G23" s="18"/>
      <c r="H23" s="18"/>
      <c r="I23" s="18"/>
      <c r="J23" s="38"/>
      <c r="K23" s="19"/>
      <c r="L23" s="19"/>
      <c r="M23" s="19"/>
    </row>
    <row r="24" spans="1:13" s="20" customFormat="1" ht="40.5" customHeight="1">
      <c r="A24" s="36"/>
      <c r="B24" s="76"/>
      <c r="C24" s="17">
        <v>2024</v>
      </c>
      <c r="D24" s="18">
        <f t="shared" si="5"/>
        <v>0</v>
      </c>
      <c r="E24" s="18"/>
      <c r="F24" s="18"/>
      <c r="G24" s="18"/>
      <c r="H24" s="18"/>
      <c r="I24" s="18"/>
      <c r="J24" s="38"/>
      <c r="K24" s="19"/>
      <c r="L24" s="19"/>
      <c r="M24" s="19"/>
    </row>
    <row r="25" spans="1:13" s="20" customFormat="1" ht="42.75" customHeight="1">
      <c r="A25" s="36"/>
      <c r="B25" s="76"/>
      <c r="C25" s="17">
        <v>2025</v>
      </c>
      <c r="D25" s="18">
        <f t="shared" si="5"/>
        <v>0</v>
      </c>
      <c r="E25" s="18"/>
      <c r="F25" s="18"/>
      <c r="G25" s="18"/>
      <c r="H25" s="18"/>
      <c r="I25" s="18"/>
      <c r="J25" s="38"/>
      <c r="K25" s="19"/>
      <c r="L25" s="19"/>
      <c r="M25" s="19"/>
    </row>
    <row r="26" spans="1:13" s="20" customFormat="1" ht="15" customHeight="1">
      <c r="A26" s="49" t="s">
        <v>43</v>
      </c>
      <c r="B26" s="76" t="s">
        <v>16</v>
      </c>
      <c r="C26" s="17">
        <v>2022</v>
      </c>
      <c r="D26" s="18">
        <f t="shared" si="5"/>
        <v>0</v>
      </c>
      <c r="E26" s="18"/>
      <c r="F26" s="18"/>
      <c r="G26" s="18"/>
      <c r="H26" s="18"/>
      <c r="I26" s="18"/>
      <c r="J26" s="38" t="s">
        <v>17</v>
      </c>
      <c r="K26" s="19"/>
      <c r="L26" s="19"/>
      <c r="M26" s="19"/>
    </row>
    <row r="27" spans="1:13" s="20" customFormat="1" ht="15">
      <c r="A27" s="49"/>
      <c r="B27" s="76"/>
      <c r="C27" s="17">
        <v>2023</v>
      </c>
      <c r="D27" s="18">
        <f t="shared" si="5"/>
        <v>0</v>
      </c>
      <c r="E27" s="18"/>
      <c r="F27" s="18"/>
      <c r="G27" s="18"/>
      <c r="H27" s="18"/>
      <c r="I27" s="18"/>
      <c r="J27" s="38"/>
      <c r="K27" s="19"/>
      <c r="L27" s="19"/>
      <c r="M27" s="19"/>
    </row>
    <row r="28" spans="1:13" s="20" customFormat="1" ht="15">
      <c r="A28" s="49"/>
      <c r="B28" s="76"/>
      <c r="C28" s="17">
        <v>2024</v>
      </c>
      <c r="D28" s="18">
        <f t="shared" si="5"/>
        <v>0</v>
      </c>
      <c r="E28" s="18"/>
      <c r="F28" s="18"/>
      <c r="G28" s="18"/>
      <c r="H28" s="18"/>
      <c r="I28" s="18"/>
      <c r="J28" s="38"/>
      <c r="K28" s="19"/>
      <c r="L28" s="19"/>
      <c r="M28" s="19"/>
    </row>
    <row r="29" spans="1:13" s="20" customFormat="1" ht="15">
      <c r="A29" s="49"/>
      <c r="B29" s="76"/>
      <c r="C29" s="17">
        <v>2025</v>
      </c>
      <c r="D29" s="18">
        <f t="shared" si="5"/>
        <v>0</v>
      </c>
      <c r="E29" s="18"/>
      <c r="F29" s="18"/>
      <c r="G29" s="18"/>
      <c r="H29" s="18"/>
      <c r="I29" s="18"/>
      <c r="J29" s="38"/>
      <c r="K29" s="19"/>
      <c r="L29" s="19"/>
      <c r="M29" s="19"/>
    </row>
    <row r="30" spans="1:13" ht="20.25" customHeight="1">
      <c r="A30" s="39">
        <v>3</v>
      </c>
      <c r="B30" s="47" t="s">
        <v>45</v>
      </c>
      <c r="C30" s="8">
        <v>2022</v>
      </c>
      <c r="D30" s="7">
        <f>SUM(E30:H30)</f>
        <v>104</v>
      </c>
      <c r="E30" s="7">
        <f t="shared" ref="E30:I31" si="6">SUM(E34,E46,E38,E42,)</f>
        <v>0</v>
      </c>
      <c r="F30" s="7">
        <f t="shared" si="6"/>
        <v>0</v>
      </c>
      <c r="G30" s="7">
        <f t="shared" si="6"/>
        <v>104</v>
      </c>
      <c r="H30" s="7">
        <f t="shared" si="6"/>
        <v>0</v>
      </c>
      <c r="I30" s="7">
        <f t="shared" si="6"/>
        <v>0</v>
      </c>
      <c r="J30" s="42" t="s">
        <v>13</v>
      </c>
      <c r="K30" s="22"/>
      <c r="L30" s="22"/>
      <c r="M30" s="22"/>
    </row>
    <row r="31" spans="1:13" ht="20.25" customHeight="1">
      <c r="A31" s="39"/>
      <c r="B31" s="48"/>
      <c r="C31" s="8">
        <v>2023</v>
      </c>
      <c r="D31" s="7">
        <f>SUM(E31:H31)</f>
        <v>76.400000000000006</v>
      </c>
      <c r="E31" s="7">
        <f t="shared" si="6"/>
        <v>0</v>
      </c>
      <c r="F31" s="7">
        <f t="shared" si="6"/>
        <v>0</v>
      </c>
      <c r="G31" s="7">
        <f t="shared" si="6"/>
        <v>76.400000000000006</v>
      </c>
      <c r="H31" s="7">
        <f t="shared" si="6"/>
        <v>0</v>
      </c>
      <c r="I31" s="7">
        <f t="shared" si="6"/>
        <v>0</v>
      </c>
      <c r="J31" s="42"/>
      <c r="K31" s="22"/>
      <c r="L31" s="22"/>
      <c r="M31" s="22"/>
    </row>
    <row r="32" spans="1:13" ht="18.75" customHeight="1">
      <c r="A32" s="39"/>
      <c r="B32" s="48"/>
      <c r="C32" s="8">
        <v>2024</v>
      </c>
      <c r="D32" s="7">
        <f>SUM(E32:H32)</f>
        <v>67.5</v>
      </c>
      <c r="E32" s="7">
        <f t="shared" ref="E32:I33" si="7">SUM(E36,E48,E40,E44,)</f>
        <v>0</v>
      </c>
      <c r="F32" s="7">
        <f t="shared" si="7"/>
        <v>0</v>
      </c>
      <c r="G32" s="7">
        <f t="shared" si="7"/>
        <v>67.5</v>
      </c>
      <c r="H32" s="7">
        <f t="shared" si="7"/>
        <v>0</v>
      </c>
      <c r="I32" s="7">
        <f t="shared" si="7"/>
        <v>0</v>
      </c>
      <c r="J32" s="42"/>
      <c r="K32" s="22"/>
      <c r="L32" s="22"/>
      <c r="M32" s="22"/>
    </row>
    <row r="33" spans="1:13" ht="15">
      <c r="A33" s="39"/>
      <c r="B33" s="48"/>
      <c r="C33" s="8">
        <v>2025</v>
      </c>
      <c r="D33" s="7">
        <f>SUM(E33:H33)</f>
        <v>70.599999999999994</v>
      </c>
      <c r="E33" s="7">
        <f t="shared" si="7"/>
        <v>0</v>
      </c>
      <c r="F33" s="7">
        <f t="shared" si="7"/>
        <v>0</v>
      </c>
      <c r="G33" s="7">
        <f t="shared" si="7"/>
        <v>70.599999999999994</v>
      </c>
      <c r="H33" s="7">
        <f t="shared" si="7"/>
        <v>0</v>
      </c>
      <c r="I33" s="7">
        <f t="shared" si="7"/>
        <v>0</v>
      </c>
      <c r="J33" s="42"/>
      <c r="K33" s="22"/>
      <c r="L33" s="22"/>
      <c r="M33" s="22"/>
    </row>
    <row r="34" spans="1:13" s="20" customFormat="1" ht="20.25" customHeight="1">
      <c r="A34" s="49" t="s">
        <v>46</v>
      </c>
      <c r="B34" s="50" t="s">
        <v>72</v>
      </c>
      <c r="C34" s="17">
        <v>2022</v>
      </c>
      <c r="D34" s="28">
        <f t="shared" si="5"/>
        <v>24</v>
      </c>
      <c r="E34" s="18"/>
      <c r="F34" s="18"/>
      <c r="G34" s="28">
        <v>24</v>
      </c>
      <c r="H34" s="18"/>
      <c r="I34" s="18"/>
      <c r="J34" s="38" t="s">
        <v>13</v>
      </c>
      <c r="K34" s="19"/>
      <c r="L34" s="19"/>
      <c r="M34" s="19"/>
    </row>
    <row r="35" spans="1:13" s="20" customFormat="1" ht="20.25" customHeight="1">
      <c r="A35" s="49"/>
      <c r="B35" s="51"/>
      <c r="C35" s="17">
        <v>2023</v>
      </c>
      <c r="D35" s="28">
        <f t="shared" si="5"/>
        <v>76.400000000000006</v>
      </c>
      <c r="E35" s="18"/>
      <c r="F35" s="18"/>
      <c r="G35" s="28">
        <v>76.400000000000006</v>
      </c>
      <c r="H35" s="18"/>
      <c r="I35" s="18"/>
      <c r="J35" s="38"/>
      <c r="K35" s="19"/>
      <c r="L35" s="19"/>
      <c r="M35" s="19"/>
    </row>
    <row r="36" spans="1:13" s="20" customFormat="1" ht="18.75" customHeight="1">
      <c r="A36" s="49"/>
      <c r="B36" s="51"/>
      <c r="C36" s="17">
        <v>2024</v>
      </c>
      <c r="D36" s="28">
        <f t="shared" si="5"/>
        <v>67.5</v>
      </c>
      <c r="E36" s="18"/>
      <c r="F36" s="18"/>
      <c r="G36" s="28">
        <v>67.5</v>
      </c>
      <c r="H36" s="18"/>
      <c r="I36" s="18"/>
      <c r="J36" s="38"/>
      <c r="K36" s="19"/>
      <c r="L36" s="19"/>
      <c r="M36" s="19"/>
    </row>
    <row r="37" spans="1:13" s="20" customFormat="1" ht="15">
      <c r="A37" s="49"/>
      <c r="B37" s="51"/>
      <c r="C37" s="17">
        <v>2025</v>
      </c>
      <c r="D37" s="28">
        <f t="shared" si="5"/>
        <v>70.599999999999994</v>
      </c>
      <c r="E37" s="18"/>
      <c r="F37" s="18"/>
      <c r="G37" s="28">
        <v>70.599999999999994</v>
      </c>
      <c r="H37" s="18"/>
      <c r="I37" s="18"/>
      <c r="J37" s="38"/>
      <c r="K37" s="19"/>
      <c r="L37" s="19"/>
      <c r="M37" s="19"/>
    </row>
    <row r="38" spans="1:13" s="20" customFormat="1" ht="15" customHeight="1">
      <c r="A38" s="36" t="s">
        <v>68</v>
      </c>
      <c r="B38" s="43" t="s">
        <v>61</v>
      </c>
      <c r="C38" s="21">
        <v>2022</v>
      </c>
      <c r="D38" s="18">
        <f t="shared" si="5"/>
        <v>20</v>
      </c>
      <c r="E38" s="18"/>
      <c r="F38" s="18"/>
      <c r="G38" s="18">
        <v>20</v>
      </c>
      <c r="H38" s="18"/>
      <c r="I38" s="18"/>
      <c r="J38" s="38" t="s">
        <v>17</v>
      </c>
      <c r="K38" s="19"/>
      <c r="L38" s="19"/>
      <c r="M38" s="19"/>
    </row>
    <row r="39" spans="1:13" s="20" customFormat="1" ht="15">
      <c r="A39" s="36"/>
      <c r="B39" s="43"/>
      <c r="C39" s="21">
        <v>2023</v>
      </c>
      <c r="D39" s="18">
        <f t="shared" si="5"/>
        <v>0</v>
      </c>
      <c r="E39" s="18"/>
      <c r="F39" s="18"/>
      <c r="G39" s="18"/>
      <c r="H39" s="18"/>
      <c r="I39" s="18"/>
      <c r="J39" s="38"/>
      <c r="K39" s="19"/>
      <c r="L39" s="19"/>
      <c r="M39" s="19"/>
    </row>
    <row r="40" spans="1:13" s="20" customFormat="1" ht="15">
      <c r="A40" s="36"/>
      <c r="B40" s="43"/>
      <c r="C40" s="21">
        <v>2024</v>
      </c>
      <c r="D40" s="18">
        <f t="shared" si="5"/>
        <v>0</v>
      </c>
      <c r="E40" s="18"/>
      <c r="F40" s="18"/>
      <c r="G40" s="18"/>
      <c r="H40" s="18"/>
      <c r="I40" s="18"/>
      <c r="J40" s="38"/>
      <c r="K40" s="19"/>
      <c r="L40" s="19"/>
      <c r="M40" s="19"/>
    </row>
    <row r="41" spans="1:13" s="20" customFormat="1" ht="15">
      <c r="A41" s="36"/>
      <c r="B41" s="43"/>
      <c r="C41" s="21">
        <v>2025</v>
      </c>
      <c r="D41" s="18">
        <f t="shared" si="5"/>
        <v>0</v>
      </c>
      <c r="E41" s="18"/>
      <c r="F41" s="18"/>
      <c r="G41" s="18"/>
      <c r="H41" s="18"/>
      <c r="I41" s="18"/>
      <c r="J41" s="38"/>
      <c r="K41" s="19"/>
      <c r="L41" s="19"/>
      <c r="M41" s="19"/>
    </row>
    <row r="42" spans="1:13" s="20" customFormat="1" ht="15" customHeight="1">
      <c r="A42" s="36" t="s">
        <v>69</v>
      </c>
      <c r="B42" s="43" t="s">
        <v>62</v>
      </c>
      <c r="C42" s="21">
        <v>2022</v>
      </c>
      <c r="D42" s="18">
        <f>SUM(E42:H42)</f>
        <v>20</v>
      </c>
      <c r="E42" s="18"/>
      <c r="F42" s="18"/>
      <c r="G42" s="18">
        <v>20</v>
      </c>
      <c r="H42" s="18"/>
      <c r="I42" s="18"/>
      <c r="J42" s="38" t="s">
        <v>17</v>
      </c>
      <c r="K42" s="19"/>
      <c r="L42" s="19"/>
      <c r="M42" s="19"/>
    </row>
    <row r="43" spans="1:13" s="20" customFormat="1" ht="15">
      <c r="A43" s="36"/>
      <c r="B43" s="43"/>
      <c r="C43" s="21">
        <v>2023</v>
      </c>
      <c r="D43" s="18">
        <f>SUM(E43:H43)</f>
        <v>0</v>
      </c>
      <c r="E43" s="18"/>
      <c r="F43" s="18"/>
      <c r="G43" s="18"/>
      <c r="H43" s="18"/>
      <c r="I43" s="18"/>
      <c r="J43" s="38"/>
      <c r="K43" s="19"/>
      <c r="L43" s="19"/>
      <c r="M43" s="19"/>
    </row>
    <row r="44" spans="1:13" s="20" customFormat="1" ht="15">
      <c r="A44" s="36"/>
      <c r="B44" s="43"/>
      <c r="C44" s="21">
        <v>2024</v>
      </c>
      <c r="D44" s="18">
        <f>SUM(E44:H44)</f>
        <v>0</v>
      </c>
      <c r="E44" s="18"/>
      <c r="F44" s="18"/>
      <c r="G44" s="18"/>
      <c r="H44" s="18"/>
      <c r="I44" s="18"/>
      <c r="J44" s="38"/>
      <c r="K44" s="19"/>
      <c r="L44" s="19"/>
      <c r="M44" s="19"/>
    </row>
    <row r="45" spans="1:13" s="20" customFormat="1" ht="15">
      <c r="A45" s="36"/>
      <c r="B45" s="43"/>
      <c r="C45" s="21">
        <v>2025</v>
      </c>
      <c r="D45" s="18">
        <f>SUM(E45:H45)</f>
        <v>0</v>
      </c>
      <c r="E45" s="18"/>
      <c r="F45" s="18"/>
      <c r="G45" s="18"/>
      <c r="H45" s="18"/>
      <c r="I45" s="18"/>
      <c r="J45" s="38"/>
      <c r="K45" s="19"/>
      <c r="L45" s="19"/>
      <c r="M45" s="19"/>
    </row>
    <row r="46" spans="1:13" s="20" customFormat="1" ht="15" customHeight="1">
      <c r="A46" s="36" t="s">
        <v>70</v>
      </c>
      <c r="B46" s="43" t="s">
        <v>63</v>
      </c>
      <c r="C46" s="21">
        <v>2022</v>
      </c>
      <c r="D46" s="18">
        <f t="shared" si="5"/>
        <v>40</v>
      </c>
      <c r="E46" s="18"/>
      <c r="F46" s="18"/>
      <c r="G46" s="18">
        <v>40</v>
      </c>
      <c r="H46" s="18"/>
      <c r="I46" s="18"/>
      <c r="J46" s="38" t="s">
        <v>17</v>
      </c>
      <c r="K46" s="19"/>
      <c r="L46" s="19"/>
      <c r="M46" s="19"/>
    </row>
    <row r="47" spans="1:13" s="20" customFormat="1" ht="15">
      <c r="A47" s="36"/>
      <c r="B47" s="43"/>
      <c r="C47" s="21">
        <v>2023</v>
      </c>
      <c r="D47" s="18">
        <f t="shared" si="5"/>
        <v>0</v>
      </c>
      <c r="E47" s="18"/>
      <c r="F47" s="18"/>
      <c r="G47" s="18"/>
      <c r="H47" s="18"/>
      <c r="I47" s="18"/>
      <c r="J47" s="38"/>
      <c r="K47" s="19"/>
      <c r="L47" s="19"/>
      <c r="M47" s="19"/>
    </row>
    <row r="48" spans="1:13" s="20" customFormat="1" ht="15">
      <c r="A48" s="36"/>
      <c r="B48" s="43"/>
      <c r="C48" s="21">
        <v>2024</v>
      </c>
      <c r="D48" s="18">
        <f t="shared" si="5"/>
        <v>0</v>
      </c>
      <c r="E48" s="18"/>
      <c r="F48" s="18"/>
      <c r="G48" s="18"/>
      <c r="H48" s="18"/>
      <c r="I48" s="18"/>
      <c r="J48" s="38"/>
      <c r="K48" s="19"/>
      <c r="L48" s="19"/>
      <c r="M48" s="19"/>
    </row>
    <row r="49" spans="1:13" s="20" customFormat="1" ht="15">
      <c r="A49" s="36"/>
      <c r="B49" s="43"/>
      <c r="C49" s="21">
        <v>2025</v>
      </c>
      <c r="D49" s="18">
        <f t="shared" si="5"/>
        <v>0</v>
      </c>
      <c r="E49" s="18"/>
      <c r="F49" s="18"/>
      <c r="G49" s="18"/>
      <c r="H49" s="18"/>
      <c r="I49" s="18"/>
      <c r="J49" s="38"/>
      <c r="K49" s="19"/>
      <c r="L49" s="19"/>
      <c r="M49" s="19"/>
    </row>
    <row r="50" spans="1:13" ht="19.5" customHeight="1">
      <c r="A50" s="78">
        <v>4</v>
      </c>
      <c r="B50" s="47" t="s">
        <v>19</v>
      </c>
      <c r="C50" s="10">
        <v>2022</v>
      </c>
      <c r="D50" s="31">
        <f t="shared" ref="D50:D61" si="8">SUM(E50:H50)</f>
        <v>110.565</v>
      </c>
      <c r="E50" s="7">
        <f t="shared" ref="E50:I51" si="9">SUM(E54,E58)</f>
        <v>0</v>
      </c>
      <c r="F50" s="7">
        <f t="shared" si="9"/>
        <v>97.296999999999997</v>
      </c>
      <c r="G50" s="34">
        <f t="shared" si="9"/>
        <v>13.268000000000001</v>
      </c>
      <c r="H50" s="7">
        <f t="shared" si="9"/>
        <v>0</v>
      </c>
      <c r="I50" s="7">
        <f t="shared" si="9"/>
        <v>0</v>
      </c>
      <c r="J50" s="42" t="s">
        <v>13</v>
      </c>
      <c r="K50" s="22"/>
      <c r="L50" s="22"/>
      <c r="M50" s="22"/>
    </row>
    <row r="51" spans="1:13" ht="20.25" customHeight="1">
      <c r="A51" s="78"/>
      <c r="B51" s="48"/>
      <c r="C51" s="10">
        <v>2023</v>
      </c>
      <c r="D51" s="31">
        <f t="shared" si="8"/>
        <v>93.38000000000001</v>
      </c>
      <c r="E51" s="7">
        <f>SUM(E55,E59)</f>
        <v>0</v>
      </c>
      <c r="F51" s="7">
        <f>SUM(F55,F59)</f>
        <v>83.98</v>
      </c>
      <c r="G51" s="34">
        <f t="shared" si="9"/>
        <v>9.4</v>
      </c>
      <c r="H51" s="7">
        <f t="shared" si="9"/>
        <v>0</v>
      </c>
      <c r="I51" s="7">
        <f t="shared" si="9"/>
        <v>0</v>
      </c>
      <c r="J51" s="42"/>
      <c r="K51" s="22"/>
      <c r="L51" s="22"/>
      <c r="M51" s="22"/>
    </row>
    <row r="52" spans="1:13" ht="18.75" customHeight="1">
      <c r="A52" s="78"/>
      <c r="B52" s="48"/>
      <c r="C52" s="10">
        <v>2024</v>
      </c>
      <c r="D52" s="31">
        <f t="shared" si="8"/>
        <v>98.716000000000008</v>
      </c>
      <c r="E52" s="7">
        <f t="shared" ref="E52:I53" si="10">SUM(E56,E60)</f>
        <v>0</v>
      </c>
      <c r="F52" s="7">
        <f t="shared" si="10"/>
        <v>87.816000000000003</v>
      </c>
      <c r="G52" s="34">
        <f t="shared" si="10"/>
        <v>10.899999999999999</v>
      </c>
      <c r="H52" s="7">
        <f t="shared" si="10"/>
        <v>0</v>
      </c>
      <c r="I52" s="7">
        <f t="shared" si="10"/>
        <v>0</v>
      </c>
      <c r="J52" s="42"/>
      <c r="K52" s="22"/>
      <c r="L52" s="22"/>
      <c r="M52" s="22"/>
    </row>
    <row r="53" spans="1:13" ht="18" customHeight="1">
      <c r="A53" s="78"/>
      <c r="B53" s="48"/>
      <c r="C53" s="10">
        <v>2025</v>
      </c>
      <c r="D53" s="32">
        <f t="shared" si="8"/>
        <v>102.18599999999999</v>
      </c>
      <c r="E53" s="7">
        <f>SUM(E57,E61)</f>
        <v>0</v>
      </c>
      <c r="F53" s="7">
        <f>SUM(F57,F61)</f>
        <v>89.885999999999996</v>
      </c>
      <c r="G53" s="34">
        <f t="shared" si="10"/>
        <v>12.299999999999999</v>
      </c>
      <c r="H53" s="7">
        <f>SUM(H57,H61)</f>
        <v>0</v>
      </c>
      <c r="I53" s="7">
        <f>SUM(I57,I61)</f>
        <v>0</v>
      </c>
      <c r="J53" s="42"/>
      <c r="K53" s="22"/>
      <c r="L53" s="22"/>
      <c r="M53" s="22"/>
    </row>
    <row r="54" spans="1:13" ht="18" customHeight="1">
      <c r="A54" s="39" t="s">
        <v>73</v>
      </c>
      <c r="B54" s="40" t="s">
        <v>75</v>
      </c>
      <c r="C54" s="10">
        <v>2022</v>
      </c>
      <c r="D54" s="31">
        <f t="shared" si="8"/>
        <v>110.565</v>
      </c>
      <c r="E54" s="7"/>
      <c r="F54" s="7">
        <v>97.296999999999997</v>
      </c>
      <c r="G54" s="7">
        <v>13.268000000000001</v>
      </c>
      <c r="H54" s="7"/>
      <c r="I54" s="7"/>
      <c r="J54" s="35"/>
      <c r="K54" s="22"/>
      <c r="L54" s="22"/>
      <c r="M54" s="22"/>
    </row>
    <row r="55" spans="1:13" ht="18" customHeight="1">
      <c r="A55" s="39"/>
      <c r="B55" s="41"/>
      <c r="C55" s="10">
        <v>2023</v>
      </c>
      <c r="D55" s="31">
        <f t="shared" si="8"/>
        <v>93.312000000000012</v>
      </c>
      <c r="E55" s="7"/>
      <c r="F55" s="34">
        <v>83.98</v>
      </c>
      <c r="G55" s="34">
        <v>9.3320000000000007</v>
      </c>
      <c r="H55" s="7"/>
      <c r="I55" s="7"/>
      <c r="J55" s="35"/>
      <c r="K55" s="22"/>
      <c r="L55" s="22"/>
      <c r="M55" s="22"/>
    </row>
    <row r="56" spans="1:13" ht="18" customHeight="1">
      <c r="A56" s="39"/>
      <c r="B56" s="41"/>
      <c r="C56" s="10">
        <v>2024</v>
      </c>
      <c r="D56" s="31">
        <f t="shared" si="8"/>
        <v>98.67</v>
      </c>
      <c r="E56" s="7"/>
      <c r="F56" s="34">
        <v>87.816000000000003</v>
      </c>
      <c r="G56" s="34">
        <v>10.853999999999999</v>
      </c>
      <c r="H56" s="7"/>
      <c r="I56" s="7"/>
      <c r="J56" s="35"/>
      <c r="K56" s="22"/>
      <c r="L56" s="22"/>
      <c r="M56" s="22"/>
    </row>
    <row r="57" spans="1:13" ht="18" customHeight="1">
      <c r="A57" s="39"/>
      <c r="B57" s="41"/>
      <c r="C57" s="10">
        <v>2025</v>
      </c>
      <c r="D57" s="32">
        <f t="shared" si="8"/>
        <v>102.14399999999999</v>
      </c>
      <c r="E57" s="7"/>
      <c r="F57" s="34">
        <v>89.885999999999996</v>
      </c>
      <c r="G57" s="34">
        <v>12.257999999999999</v>
      </c>
      <c r="H57" s="7"/>
      <c r="I57" s="7"/>
      <c r="J57" s="35"/>
      <c r="K57" s="22"/>
      <c r="L57" s="22"/>
      <c r="M57" s="22"/>
    </row>
    <row r="58" spans="1:13" ht="19.5" customHeight="1">
      <c r="A58" s="39" t="s">
        <v>74</v>
      </c>
      <c r="B58" s="40" t="s">
        <v>76</v>
      </c>
      <c r="C58" s="10">
        <v>2022</v>
      </c>
      <c r="D58" s="7">
        <f t="shared" si="8"/>
        <v>0</v>
      </c>
      <c r="E58" s="7"/>
      <c r="F58" s="7"/>
      <c r="G58" s="7"/>
      <c r="H58" s="7"/>
      <c r="I58" s="7"/>
      <c r="J58" s="42" t="s">
        <v>13</v>
      </c>
      <c r="K58" s="22"/>
      <c r="L58" s="22"/>
      <c r="M58" s="22"/>
    </row>
    <row r="59" spans="1:13" ht="20.25" customHeight="1">
      <c r="A59" s="39"/>
      <c r="B59" s="41"/>
      <c r="C59" s="10">
        <v>2023</v>
      </c>
      <c r="D59" s="34">
        <f t="shared" si="8"/>
        <v>6.8000000000000005E-2</v>
      </c>
      <c r="E59" s="7"/>
      <c r="F59" s="7"/>
      <c r="G59" s="34">
        <v>6.8000000000000005E-2</v>
      </c>
      <c r="H59" s="7"/>
      <c r="I59" s="7"/>
      <c r="J59" s="42"/>
      <c r="K59" s="22"/>
      <c r="L59" s="22"/>
      <c r="M59" s="22"/>
    </row>
    <row r="60" spans="1:13" ht="18.75" customHeight="1">
      <c r="A60" s="39"/>
      <c r="B60" s="41"/>
      <c r="C60" s="10">
        <v>2024</v>
      </c>
      <c r="D60" s="34">
        <f t="shared" si="8"/>
        <v>4.5999999999999999E-2</v>
      </c>
      <c r="E60" s="7"/>
      <c r="F60" s="7"/>
      <c r="G60" s="34">
        <v>4.5999999999999999E-2</v>
      </c>
      <c r="H60" s="7"/>
      <c r="I60" s="7"/>
      <c r="J60" s="42"/>
      <c r="K60" s="22"/>
      <c r="L60" s="22"/>
      <c r="M60" s="22"/>
    </row>
    <row r="61" spans="1:13" ht="18" customHeight="1">
      <c r="A61" s="39"/>
      <c r="B61" s="41"/>
      <c r="C61" s="10">
        <v>2025</v>
      </c>
      <c r="D61" s="34">
        <f t="shared" si="8"/>
        <v>4.2000000000000003E-2</v>
      </c>
      <c r="E61" s="7"/>
      <c r="F61" s="7"/>
      <c r="G61" s="34">
        <v>4.2000000000000003E-2</v>
      </c>
      <c r="H61" s="7"/>
      <c r="I61" s="7"/>
      <c r="J61" s="42"/>
      <c r="K61" s="22"/>
      <c r="L61" s="22"/>
      <c r="M61" s="22"/>
    </row>
    <row r="62" spans="1:13" ht="19.5" customHeight="1">
      <c r="A62" s="39">
        <v>5</v>
      </c>
      <c r="B62" s="44" t="s">
        <v>47</v>
      </c>
      <c r="C62" s="10">
        <v>2022</v>
      </c>
      <c r="D62" s="7">
        <f t="shared" si="5"/>
        <v>0</v>
      </c>
      <c r="E62" s="7"/>
      <c r="F62" s="7"/>
      <c r="G62" s="7"/>
      <c r="H62" s="7"/>
      <c r="I62" s="7"/>
      <c r="J62" s="42" t="s">
        <v>13</v>
      </c>
      <c r="K62" s="22"/>
      <c r="L62" s="22"/>
      <c r="M62" s="22"/>
    </row>
    <row r="63" spans="1:13" ht="20.25" customHeight="1">
      <c r="A63" s="39"/>
      <c r="B63" s="44"/>
      <c r="C63" s="10">
        <v>2023</v>
      </c>
      <c r="D63" s="7">
        <f t="shared" si="5"/>
        <v>0</v>
      </c>
      <c r="E63" s="7"/>
      <c r="F63" s="7"/>
      <c r="G63" s="7"/>
      <c r="H63" s="7"/>
      <c r="I63" s="7"/>
      <c r="J63" s="42"/>
      <c r="K63" s="22"/>
      <c r="L63" s="22"/>
      <c r="M63" s="22"/>
    </row>
    <row r="64" spans="1:13" ht="18.75" customHeight="1">
      <c r="A64" s="39"/>
      <c r="B64" s="44"/>
      <c r="C64" s="10">
        <v>2024</v>
      </c>
      <c r="D64" s="7">
        <f t="shared" si="5"/>
        <v>0</v>
      </c>
      <c r="E64" s="7"/>
      <c r="F64" s="7"/>
      <c r="G64" s="7"/>
      <c r="H64" s="7"/>
      <c r="I64" s="7"/>
      <c r="J64" s="42"/>
      <c r="K64" s="22"/>
      <c r="L64" s="22"/>
      <c r="M64" s="22"/>
    </row>
    <row r="65" spans="1:13" ht="18" customHeight="1">
      <c r="A65" s="39"/>
      <c r="B65" s="44"/>
      <c r="C65" s="10">
        <v>2025</v>
      </c>
      <c r="D65" s="7">
        <f t="shared" si="5"/>
        <v>0</v>
      </c>
      <c r="E65" s="7"/>
      <c r="F65" s="7"/>
      <c r="G65" s="7"/>
      <c r="H65" s="7"/>
      <c r="I65" s="7"/>
      <c r="J65" s="42"/>
      <c r="K65" s="22"/>
      <c r="L65" s="22"/>
      <c r="M65" s="22"/>
    </row>
    <row r="66" spans="1:13" ht="20.25" customHeight="1">
      <c r="A66" s="53">
        <v>6</v>
      </c>
      <c r="B66" s="44" t="s">
        <v>48</v>
      </c>
      <c r="C66" s="8">
        <v>2022</v>
      </c>
      <c r="D66" s="31">
        <f t="shared" si="5"/>
        <v>4882.9059999999999</v>
      </c>
      <c r="E66" s="7">
        <f t="shared" ref="E66:I67" si="11">SUM(E70,E74)</f>
        <v>0</v>
      </c>
      <c r="F66" s="7">
        <f t="shared" si="11"/>
        <v>0</v>
      </c>
      <c r="G66" s="34">
        <f t="shared" si="11"/>
        <v>4882.9059999999999</v>
      </c>
      <c r="H66" s="7">
        <f t="shared" si="11"/>
        <v>0</v>
      </c>
      <c r="I66" s="7">
        <f t="shared" si="11"/>
        <v>0</v>
      </c>
      <c r="J66" s="42" t="s">
        <v>13</v>
      </c>
      <c r="K66" s="22"/>
      <c r="L66" s="22"/>
      <c r="M66" s="22"/>
    </row>
    <row r="67" spans="1:13" ht="18.75" customHeight="1">
      <c r="A67" s="53"/>
      <c r="B67" s="44"/>
      <c r="C67" s="8">
        <v>2023</v>
      </c>
      <c r="D67" s="31">
        <f t="shared" si="5"/>
        <v>2154</v>
      </c>
      <c r="E67" s="7">
        <f t="shared" si="11"/>
        <v>0</v>
      </c>
      <c r="F67" s="7">
        <f t="shared" si="11"/>
        <v>0</v>
      </c>
      <c r="G67" s="34">
        <f>SUM(G71,G75)</f>
        <v>2154</v>
      </c>
      <c r="H67" s="7">
        <f t="shared" si="11"/>
        <v>0</v>
      </c>
      <c r="I67" s="7">
        <f t="shared" si="11"/>
        <v>0</v>
      </c>
      <c r="J67" s="42"/>
      <c r="K67" s="22"/>
      <c r="L67" s="22"/>
      <c r="M67" s="22"/>
    </row>
    <row r="68" spans="1:13" ht="18" customHeight="1">
      <c r="A68" s="53"/>
      <c r="B68" s="44"/>
      <c r="C68" s="8">
        <v>2024</v>
      </c>
      <c r="D68" s="31">
        <f t="shared" si="5"/>
        <v>1902.3</v>
      </c>
      <c r="E68" s="7">
        <f t="shared" ref="E68:I69" si="12">SUM(E72,E76)</f>
        <v>0</v>
      </c>
      <c r="F68" s="7">
        <f t="shared" si="12"/>
        <v>0</v>
      </c>
      <c r="G68" s="34">
        <f t="shared" si="12"/>
        <v>1902.3</v>
      </c>
      <c r="H68" s="7">
        <f t="shared" si="12"/>
        <v>0</v>
      </c>
      <c r="I68" s="7">
        <f t="shared" si="12"/>
        <v>0</v>
      </c>
      <c r="J68" s="42"/>
      <c r="K68" s="22"/>
      <c r="L68" s="22"/>
      <c r="M68" s="22"/>
    </row>
    <row r="69" spans="1:13" ht="18" customHeight="1">
      <c r="A69" s="53"/>
      <c r="B69" s="44"/>
      <c r="C69" s="8">
        <v>2025</v>
      </c>
      <c r="D69" s="32">
        <f t="shared" si="5"/>
        <v>1991.1</v>
      </c>
      <c r="E69" s="7">
        <f t="shared" si="12"/>
        <v>0</v>
      </c>
      <c r="F69" s="7">
        <f t="shared" si="12"/>
        <v>0</v>
      </c>
      <c r="G69" s="34">
        <v>1991.1</v>
      </c>
      <c r="H69" s="7">
        <f t="shared" si="12"/>
        <v>0</v>
      </c>
      <c r="I69" s="7">
        <f t="shared" si="12"/>
        <v>0</v>
      </c>
      <c r="J69" s="42"/>
      <c r="K69" s="22"/>
      <c r="L69" s="22"/>
      <c r="M69" s="22"/>
    </row>
    <row r="70" spans="1:13" s="20" customFormat="1" ht="20.25" customHeight="1">
      <c r="A70" s="36" t="s">
        <v>64</v>
      </c>
      <c r="B70" s="43" t="s">
        <v>48</v>
      </c>
      <c r="C70" s="17">
        <v>2022</v>
      </c>
      <c r="D70" s="33">
        <f>SUM(E70:H70)</f>
        <v>45.4</v>
      </c>
      <c r="E70" s="18"/>
      <c r="F70" s="18"/>
      <c r="G70" s="18">
        <v>45.4</v>
      </c>
      <c r="H70" s="18"/>
      <c r="I70" s="18"/>
      <c r="J70" s="38" t="s">
        <v>13</v>
      </c>
      <c r="K70" s="19"/>
      <c r="L70" s="19"/>
      <c r="M70" s="19"/>
    </row>
    <row r="71" spans="1:13" s="20" customFormat="1" ht="18.75" customHeight="1">
      <c r="A71" s="36"/>
      <c r="B71" s="43"/>
      <c r="C71" s="17">
        <v>2023</v>
      </c>
      <c r="D71" s="18">
        <f>SUM(E71:H71)</f>
        <v>0</v>
      </c>
      <c r="E71" s="18"/>
      <c r="F71" s="18"/>
      <c r="G71" s="18"/>
      <c r="H71" s="18"/>
      <c r="I71" s="18"/>
      <c r="J71" s="38"/>
      <c r="K71" s="19"/>
      <c r="L71" s="19"/>
      <c r="M71" s="19"/>
    </row>
    <row r="72" spans="1:13" s="20" customFormat="1" ht="18" customHeight="1">
      <c r="A72" s="36"/>
      <c r="B72" s="43"/>
      <c r="C72" s="17">
        <v>2024</v>
      </c>
      <c r="D72" s="18">
        <f>SUM(E72:H72)</f>
        <v>0</v>
      </c>
      <c r="E72" s="18"/>
      <c r="F72" s="18"/>
      <c r="G72" s="18"/>
      <c r="H72" s="18"/>
      <c r="I72" s="18"/>
      <c r="J72" s="38"/>
      <c r="K72" s="19"/>
      <c r="L72" s="19"/>
      <c r="M72" s="19"/>
    </row>
    <row r="73" spans="1:13" s="20" customFormat="1" ht="18" customHeight="1">
      <c r="A73" s="36"/>
      <c r="B73" s="43"/>
      <c r="C73" s="17">
        <v>2025</v>
      </c>
      <c r="D73" s="18">
        <f>SUM(E73:H73)</f>
        <v>0</v>
      </c>
      <c r="E73" s="18"/>
      <c r="F73" s="18"/>
      <c r="G73" s="18"/>
      <c r="H73" s="18"/>
      <c r="I73" s="18"/>
      <c r="J73" s="38"/>
      <c r="K73" s="19"/>
      <c r="L73" s="19"/>
      <c r="M73" s="19"/>
    </row>
    <row r="74" spans="1:13" s="20" customFormat="1" ht="20.25" customHeight="1">
      <c r="A74" s="36" t="s">
        <v>65</v>
      </c>
      <c r="B74" s="43" t="s">
        <v>66</v>
      </c>
      <c r="C74" s="17">
        <v>2022</v>
      </c>
      <c r="D74" s="28">
        <f t="shared" si="5"/>
        <v>4837.5060000000003</v>
      </c>
      <c r="E74" s="18"/>
      <c r="F74" s="18"/>
      <c r="G74" s="28">
        <v>4837.5060000000003</v>
      </c>
      <c r="H74" s="18"/>
      <c r="I74" s="18"/>
      <c r="J74" s="38" t="s">
        <v>13</v>
      </c>
      <c r="K74" s="19"/>
      <c r="L74" s="19"/>
      <c r="M74" s="19"/>
    </row>
    <row r="75" spans="1:13" s="20" customFormat="1" ht="18.75" customHeight="1">
      <c r="A75" s="36"/>
      <c r="B75" s="43"/>
      <c r="C75" s="17">
        <v>2023</v>
      </c>
      <c r="D75" s="28">
        <f t="shared" si="5"/>
        <v>2154</v>
      </c>
      <c r="E75" s="18"/>
      <c r="F75" s="18"/>
      <c r="G75" s="34">
        <v>2154</v>
      </c>
      <c r="H75" s="18"/>
      <c r="I75" s="18"/>
      <c r="J75" s="38"/>
      <c r="K75" s="19"/>
      <c r="L75" s="19"/>
      <c r="M75" s="19"/>
    </row>
    <row r="76" spans="1:13" s="20" customFormat="1" ht="18" customHeight="1">
      <c r="A76" s="36"/>
      <c r="B76" s="43"/>
      <c r="C76" s="17">
        <v>2024</v>
      </c>
      <c r="D76" s="28">
        <f t="shared" si="5"/>
        <v>1902.3</v>
      </c>
      <c r="E76" s="18"/>
      <c r="F76" s="18"/>
      <c r="G76" s="34">
        <v>1902.3</v>
      </c>
      <c r="H76" s="18"/>
      <c r="I76" s="18"/>
      <c r="J76" s="38"/>
      <c r="K76" s="19"/>
      <c r="L76" s="19"/>
      <c r="M76" s="19"/>
    </row>
    <row r="77" spans="1:13" s="20" customFormat="1" ht="18" customHeight="1">
      <c r="A77" s="36"/>
      <c r="B77" s="43"/>
      <c r="C77" s="17">
        <v>2025</v>
      </c>
      <c r="D77" s="28">
        <f t="shared" si="5"/>
        <v>1991.1</v>
      </c>
      <c r="E77" s="18"/>
      <c r="F77" s="18"/>
      <c r="G77" s="34">
        <v>1991.1</v>
      </c>
      <c r="H77" s="18"/>
      <c r="I77" s="18"/>
      <c r="J77" s="38"/>
      <c r="K77" s="19"/>
      <c r="L77" s="19"/>
      <c r="M77" s="19"/>
    </row>
    <row r="78" spans="1:13" s="2" customFormat="1" ht="12.75">
      <c r="A78" s="44" t="s">
        <v>56</v>
      </c>
      <c r="B78" s="44"/>
      <c r="C78" s="6">
        <v>2022</v>
      </c>
      <c r="D78" s="3">
        <f>SUM(E78:H78)</f>
        <v>5097.4709999999995</v>
      </c>
      <c r="E78" s="3">
        <f t="shared" ref="E78:H81" si="13">SUM(E10,E18,E30,E50,E62,E66)</f>
        <v>0</v>
      </c>
      <c r="F78" s="3">
        <f t="shared" si="13"/>
        <v>97.296999999999997</v>
      </c>
      <c r="G78" s="3">
        <f t="shared" si="13"/>
        <v>5000.174</v>
      </c>
      <c r="H78" s="3">
        <f t="shared" si="13"/>
        <v>0</v>
      </c>
      <c r="I78" s="3">
        <f>SUM(I10,I18,I30,I50,I62,I74)</f>
        <v>0</v>
      </c>
      <c r="J78" s="45"/>
    </row>
    <row r="79" spans="1:13" s="2" customFormat="1" ht="12.75">
      <c r="A79" s="44"/>
      <c r="B79" s="44"/>
      <c r="C79" s="6">
        <v>2023</v>
      </c>
      <c r="D79" s="3">
        <f t="shared" si="5"/>
        <v>2323.7800000000002</v>
      </c>
      <c r="E79" s="3">
        <f t="shared" si="13"/>
        <v>0</v>
      </c>
      <c r="F79" s="3">
        <f t="shared" si="13"/>
        <v>83.98</v>
      </c>
      <c r="G79" s="3">
        <f t="shared" si="13"/>
        <v>2239.8000000000002</v>
      </c>
      <c r="H79" s="3">
        <f t="shared" si="13"/>
        <v>0</v>
      </c>
      <c r="I79" s="3">
        <f>SUM(I11,I19,I31,I51,I63,I75)</f>
        <v>0</v>
      </c>
      <c r="J79" s="45"/>
    </row>
    <row r="80" spans="1:13" s="2" customFormat="1" ht="12.75">
      <c r="A80" s="44"/>
      <c r="B80" s="44"/>
      <c r="C80" s="6">
        <v>2024</v>
      </c>
      <c r="D80" s="3">
        <f>SUM(E80:H80)</f>
        <v>2068.5160000000001</v>
      </c>
      <c r="E80" s="3">
        <f t="shared" si="13"/>
        <v>0</v>
      </c>
      <c r="F80" s="3">
        <f t="shared" si="13"/>
        <v>87.816000000000003</v>
      </c>
      <c r="G80" s="3">
        <f t="shared" si="13"/>
        <v>1980.7</v>
      </c>
      <c r="H80" s="3">
        <f t="shared" si="13"/>
        <v>0</v>
      </c>
      <c r="I80" s="3">
        <f>SUM(I12,I20,I32,I52,I64,I76)</f>
        <v>0</v>
      </c>
      <c r="J80" s="45"/>
    </row>
    <row r="81" spans="1:13" s="2" customFormat="1" ht="12.75">
      <c r="A81" s="44"/>
      <c r="B81" s="44"/>
      <c r="C81" s="6">
        <v>2025</v>
      </c>
      <c r="D81" s="3">
        <f>SUM(E81:H81)</f>
        <v>2163.886</v>
      </c>
      <c r="E81" s="3">
        <f t="shared" si="13"/>
        <v>0</v>
      </c>
      <c r="F81" s="3">
        <f t="shared" si="13"/>
        <v>89.885999999999996</v>
      </c>
      <c r="G81" s="3">
        <f t="shared" si="13"/>
        <v>2074</v>
      </c>
      <c r="H81" s="3">
        <f t="shared" si="13"/>
        <v>0</v>
      </c>
      <c r="I81" s="3">
        <f>SUM(I13,I21,I33,I53,I65,I77)</f>
        <v>0</v>
      </c>
      <c r="J81" s="45"/>
    </row>
    <row r="82" spans="1:13" s="2" customFormat="1" ht="12.75">
      <c r="A82" s="37" t="s">
        <v>20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3" s="2" customFormat="1" ht="20.25" customHeight="1">
      <c r="A83" s="53">
        <v>1</v>
      </c>
      <c r="B83" s="61" t="s">
        <v>49</v>
      </c>
      <c r="C83" s="8">
        <v>2022</v>
      </c>
      <c r="D83" s="7">
        <f>SUM(E83:H83)</f>
        <v>326.26609999999999</v>
      </c>
      <c r="E83" s="7">
        <f t="shared" ref="E83:H84" si="14">SUM(E87,E91,E95,E99)</f>
        <v>0</v>
      </c>
      <c r="F83" s="7">
        <f t="shared" si="14"/>
        <v>0</v>
      </c>
      <c r="G83" s="7">
        <f t="shared" si="14"/>
        <v>326.26609999999999</v>
      </c>
      <c r="H83" s="7">
        <f t="shared" si="14"/>
        <v>0</v>
      </c>
      <c r="I83" s="7"/>
      <c r="J83" s="42" t="s">
        <v>13</v>
      </c>
      <c r="K83" s="5"/>
      <c r="L83" s="5"/>
      <c r="M83" s="5"/>
    </row>
    <row r="84" spans="1:13" s="2" customFormat="1" ht="17.25" customHeight="1">
      <c r="A84" s="53"/>
      <c r="B84" s="61"/>
      <c r="C84" s="8">
        <v>2023</v>
      </c>
      <c r="D84" s="7">
        <f>SUM(E84:H84)</f>
        <v>379.9</v>
      </c>
      <c r="E84" s="7">
        <f t="shared" si="14"/>
        <v>0</v>
      </c>
      <c r="F84" s="7">
        <f t="shared" si="14"/>
        <v>0</v>
      </c>
      <c r="G84" s="7">
        <f t="shared" si="14"/>
        <v>379.9</v>
      </c>
      <c r="H84" s="7">
        <f t="shared" si="14"/>
        <v>0</v>
      </c>
      <c r="I84" s="7"/>
      <c r="J84" s="42"/>
      <c r="K84" s="5"/>
      <c r="L84" s="5"/>
      <c r="M84" s="5"/>
    </row>
    <row r="85" spans="1:13" s="2" customFormat="1" ht="17.25" customHeight="1">
      <c r="A85" s="53"/>
      <c r="B85" s="61"/>
      <c r="C85" s="8">
        <v>2024</v>
      </c>
      <c r="D85" s="7">
        <f>SUM(E85:H85)</f>
        <v>335.5</v>
      </c>
      <c r="E85" s="7">
        <f t="shared" ref="E85:H86" si="15">SUM(E89,E93,E97,E101)</f>
        <v>0</v>
      </c>
      <c r="F85" s="7">
        <f t="shared" si="15"/>
        <v>0</v>
      </c>
      <c r="G85" s="7">
        <f t="shared" si="15"/>
        <v>335.5</v>
      </c>
      <c r="H85" s="7">
        <f t="shared" si="15"/>
        <v>0</v>
      </c>
      <c r="I85" s="7"/>
      <c r="J85" s="42"/>
      <c r="K85" s="5"/>
      <c r="L85" s="5"/>
      <c r="M85" s="5"/>
    </row>
    <row r="86" spans="1:13" s="2" customFormat="1" ht="19.5" customHeight="1">
      <c r="A86" s="53"/>
      <c r="B86" s="61"/>
      <c r="C86" s="8">
        <v>2025</v>
      </c>
      <c r="D86" s="7">
        <f>SUM(E86:H86)</f>
        <v>351.1</v>
      </c>
      <c r="E86" s="7">
        <f t="shared" si="15"/>
        <v>0</v>
      </c>
      <c r="F86" s="7">
        <f t="shared" si="15"/>
        <v>0</v>
      </c>
      <c r="G86" s="7">
        <f t="shared" si="15"/>
        <v>351.1</v>
      </c>
      <c r="H86" s="7">
        <f t="shared" si="15"/>
        <v>0</v>
      </c>
      <c r="I86" s="7"/>
      <c r="J86" s="42"/>
      <c r="K86" s="5"/>
      <c r="L86" s="5"/>
      <c r="M86" s="5"/>
    </row>
    <row r="87" spans="1:13" s="24" customFormat="1" ht="20.25" customHeight="1">
      <c r="A87" s="36" t="s">
        <v>41</v>
      </c>
      <c r="B87" s="46" t="s">
        <v>21</v>
      </c>
      <c r="C87" s="17">
        <v>2022</v>
      </c>
      <c r="D87" s="28">
        <f>SUM(E87:H87)</f>
        <v>0</v>
      </c>
      <c r="E87" s="18"/>
      <c r="F87" s="18"/>
      <c r="G87" s="30"/>
      <c r="H87" s="18">
        <v>0</v>
      </c>
      <c r="I87" s="18"/>
      <c r="J87" s="38" t="s">
        <v>13</v>
      </c>
      <c r="K87" s="19"/>
      <c r="L87" s="19"/>
      <c r="M87" s="19"/>
    </row>
    <row r="88" spans="1:13" s="24" customFormat="1" ht="17.25" customHeight="1">
      <c r="A88" s="36"/>
      <c r="B88" s="46"/>
      <c r="C88" s="17">
        <v>2023</v>
      </c>
      <c r="D88" s="18">
        <f t="shared" ref="D88:D139" si="16">SUM(E88:H88)</f>
        <v>15.3</v>
      </c>
      <c r="E88" s="18"/>
      <c r="F88" s="18"/>
      <c r="G88" s="23">
        <v>15.3</v>
      </c>
      <c r="H88" s="18"/>
      <c r="I88" s="18"/>
      <c r="J88" s="38"/>
      <c r="K88" s="19"/>
      <c r="L88" s="19"/>
      <c r="M88" s="19"/>
    </row>
    <row r="89" spans="1:13" s="24" customFormat="1" ht="17.25" customHeight="1">
      <c r="A89" s="36"/>
      <c r="B89" s="46"/>
      <c r="C89" s="17">
        <v>2024</v>
      </c>
      <c r="D89" s="18">
        <f t="shared" si="16"/>
        <v>15.4</v>
      </c>
      <c r="E89" s="18"/>
      <c r="F89" s="18"/>
      <c r="G89" s="23">
        <v>15.4</v>
      </c>
      <c r="H89" s="18"/>
      <c r="I89" s="18"/>
      <c r="J89" s="38"/>
      <c r="K89" s="19"/>
      <c r="L89" s="19"/>
      <c r="M89" s="19"/>
    </row>
    <row r="90" spans="1:13" s="24" customFormat="1" ht="19.5" customHeight="1">
      <c r="A90" s="36"/>
      <c r="B90" s="46"/>
      <c r="C90" s="17">
        <v>2025</v>
      </c>
      <c r="D90" s="18">
        <f t="shared" si="16"/>
        <v>15.5</v>
      </c>
      <c r="E90" s="18"/>
      <c r="F90" s="18"/>
      <c r="G90" s="23">
        <v>15.5</v>
      </c>
      <c r="H90" s="18"/>
      <c r="I90" s="18"/>
      <c r="J90" s="38"/>
      <c r="K90" s="19"/>
      <c r="L90" s="19"/>
      <c r="M90" s="19"/>
    </row>
    <row r="91" spans="1:13" s="24" customFormat="1" ht="18.75" customHeight="1">
      <c r="A91" s="36" t="s">
        <v>50</v>
      </c>
      <c r="B91" s="46" t="s">
        <v>22</v>
      </c>
      <c r="C91" s="17">
        <v>2022</v>
      </c>
      <c r="D91" s="28">
        <f t="shared" si="16"/>
        <v>326.26609999999999</v>
      </c>
      <c r="E91" s="18"/>
      <c r="F91" s="18"/>
      <c r="G91" s="30">
        <v>326.26609999999999</v>
      </c>
      <c r="H91" s="18"/>
      <c r="I91" s="18"/>
      <c r="J91" s="38" t="s">
        <v>13</v>
      </c>
      <c r="K91" s="19"/>
      <c r="L91" s="19"/>
      <c r="M91" s="19"/>
    </row>
    <row r="92" spans="1:13" s="24" customFormat="1" ht="18.75" customHeight="1">
      <c r="A92" s="36"/>
      <c r="B92" s="46"/>
      <c r="C92" s="17">
        <v>2023</v>
      </c>
      <c r="D92" s="28">
        <f t="shared" si="16"/>
        <v>346.2</v>
      </c>
      <c r="E92" s="18"/>
      <c r="F92" s="18"/>
      <c r="G92" s="30">
        <v>346.2</v>
      </c>
      <c r="H92" s="18"/>
      <c r="I92" s="18"/>
      <c r="J92" s="38"/>
      <c r="K92" s="19"/>
      <c r="L92" s="19"/>
      <c r="M92" s="19"/>
    </row>
    <row r="93" spans="1:13" s="24" customFormat="1" ht="18" customHeight="1">
      <c r="A93" s="36"/>
      <c r="B93" s="46"/>
      <c r="C93" s="17">
        <v>2024</v>
      </c>
      <c r="D93" s="28">
        <f t="shared" si="16"/>
        <v>299.5</v>
      </c>
      <c r="E93" s="18"/>
      <c r="F93" s="18"/>
      <c r="G93" s="30">
        <v>299.5</v>
      </c>
      <c r="H93" s="18"/>
      <c r="I93" s="18"/>
      <c r="J93" s="38"/>
      <c r="K93" s="19"/>
      <c r="L93" s="19"/>
      <c r="M93" s="19"/>
    </row>
    <row r="94" spans="1:13" s="24" customFormat="1" ht="17.25" customHeight="1">
      <c r="A94" s="36"/>
      <c r="B94" s="46"/>
      <c r="C94" s="17">
        <v>2025</v>
      </c>
      <c r="D94" s="28">
        <f t="shared" si="16"/>
        <v>312.8</v>
      </c>
      <c r="E94" s="18"/>
      <c r="F94" s="18"/>
      <c r="G94" s="30">
        <v>312.8</v>
      </c>
      <c r="H94" s="18"/>
      <c r="I94" s="18"/>
      <c r="J94" s="38"/>
      <c r="K94" s="19"/>
      <c r="L94" s="19"/>
      <c r="M94" s="19"/>
    </row>
    <row r="95" spans="1:13" s="24" customFormat="1" ht="15">
      <c r="A95" s="36" t="s">
        <v>51</v>
      </c>
      <c r="B95" s="46" t="s">
        <v>23</v>
      </c>
      <c r="C95" s="17">
        <v>2022</v>
      </c>
      <c r="D95" s="18">
        <f t="shared" si="16"/>
        <v>0</v>
      </c>
      <c r="E95" s="18"/>
      <c r="F95" s="18"/>
      <c r="G95" s="25"/>
      <c r="H95" s="18">
        <v>0</v>
      </c>
      <c r="I95" s="18"/>
      <c r="J95" s="38" t="s">
        <v>32</v>
      </c>
      <c r="K95" s="19"/>
      <c r="L95" s="19"/>
      <c r="M95" s="19"/>
    </row>
    <row r="96" spans="1:13" s="24" customFormat="1" ht="15">
      <c r="A96" s="36"/>
      <c r="B96" s="46"/>
      <c r="C96" s="17">
        <v>2023</v>
      </c>
      <c r="D96" s="18">
        <f t="shared" si="16"/>
        <v>0</v>
      </c>
      <c r="E96" s="18"/>
      <c r="F96" s="18"/>
      <c r="G96" s="25"/>
      <c r="H96" s="18"/>
      <c r="I96" s="18"/>
      <c r="J96" s="38"/>
      <c r="K96" s="19"/>
      <c r="L96" s="19"/>
      <c r="M96" s="19"/>
    </row>
    <row r="97" spans="1:13" s="24" customFormat="1" ht="15">
      <c r="A97" s="36"/>
      <c r="B97" s="46"/>
      <c r="C97" s="17">
        <v>2024</v>
      </c>
      <c r="D97" s="18">
        <f t="shared" si="16"/>
        <v>0</v>
      </c>
      <c r="E97" s="18"/>
      <c r="F97" s="18"/>
      <c r="G97" s="25"/>
      <c r="H97" s="18"/>
      <c r="I97" s="18"/>
      <c r="J97" s="38"/>
      <c r="K97" s="19"/>
      <c r="L97" s="19"/>
      <c r="M97" s="19"/>
    </row>
    <row r="98" spans="1:13" s="24" customFormat="1" ht="15">
      <c r="A98" s="36"/>
      <c r="B98" s="46"/>
      <c r="C98" s="17">
        <v>2025</v>
      </c>
      <c r="D98" s="18">
        <f t="shared" si="16"/>
        <v>0</v>
      </c>
      <c r="E98" s="18"/>
      <c r="F98" s="18"/>
      <c r="G98" s="25"/>
      <c r="H98" s="18"/>
      <c r="I98" s="18"/>
      <c r="J98" s="38"/>
      <c r="K98" s="19"/>
      <c r="L98" s="19"/>
      <c r="M98" s="19"/>
    </row>
    <row r="99" spans="1:13" s="24" customFormat="1" ht="15">
      <c r="A99" s="36" t="s">
        <v>52</v>
      </c>
      <c r="B99" s="46" t="s">
        <v>24</v>
      </c>
      <c r="C99" s="17">
        <v>2022</v>
      </c>
      <c r="D99" s="28">
        <f t="shared" si="16"/>
        <v>0</v>
      </c>
      <c r="E99" s="18"/>
      <c r="F99" s="18"/>
      <c r="G99" s="30"/>
      <c r="H99" s="18"/>
      <c r="I99" s="18"/>
      <c r="J99" s="38" t="s">
        <v>33</v>
      </c>
      <c r="K99" s="19"/>
      <c r="L99" s="19"/>
      <c r="M99" s="19"/>
    </row>
    <row r="100" spans="1:13" s="24" customFormat="1" ht="15">
      <c r="A100" s="36"/>
      <c r="B100" s="46"/>
      <c r="C100" s="17">
        <v>2023</v>
      </c>
      <c r="D100" s="18">
        <f t="shared" si="16"/>
        <v>18.399999999999999</v>
      </c>
      <c r="E100" s="18"/>
      <c r="F100" s="18"/>
      <c r="G100" s="23">
        <v>18.399999999999999</v>
      </c>
      <c r="H100" s="18"/>
      <c r="I100" s="18"/>
      <c r="J100" s="38"/>
      <c r="K100" s="19"/>
      <c r="L100" s="19"/>
      <c r="M100" s="19"/>
    </row>
    <row r="101" spans="1:13" s="24" customFormat="1" ht="15">
      <c r="A101" s="36"/>
      <c r="B101" s="46"/>
      <c r="C101" s="17">
        <v>2024</v>
      </c>
      <c r="D101" s="18">
        <f t="shared" si="16"/>
        <v>20.6</v>
      </c>
      <c r="E101" s="18"/>
      <c r="F101" s="18"/>
      <c r="G101" s="23">
        <v>20.6</v>
      </c>
      <c r="H101" s="18"/>
      <c r="I101" s="18"/>
      <c r="J101" s="38"/>
      <c r="K101" s="19"/>
      <c r="L101" s="19"/>
      <c r="M101" s="19"/>
    </row>
    <row r="102" spans="1:13" s="24" customFormat="1" ht="15">
      <c r="A102" s="36"/>
      <c r="B102" s="46"/>
      <c r="C102" s="17">
        <v>2025</v>
      </c>
      <c r="D102" s="18">
        <f t="shared" si="16"/>
        <v>22.8</v>
      </c>
      <c r="E102" s="18"/>
      <c r="F102" s="18"/>
      <c r="G102" s="23">
        <v>22.8</v>
      </c>
      <c r="H102" s="18"/>
      <c r="I102" s="18"/>
      <c r="J102" s="38"/>
      <c r="K102" s="19"/>
      <c r="L102" s="19"/>
      <c r="M102" s="19"/>
    </row>
    <row r="103" spans="1:13" s="2" customFormat="1" ht="15">
      <c r="A103" s="53">
        <v>2</v>
      </c>
      <c r="B103" s="61" t="s">
        <v>53</v>
      </c>
      <c r="C103" s="8">
        <v>2022</v>
      </c>
      <c r="D103" s="7">
        <f>SUM(E103:H103)</f>
        <v>4469.5</v>
      </c>
      <c r="E103" s="7">
        <f t="shared" ref="E103:I104" si="17">SUM(E107,E111,E115,E119)</f>
        <v>0</v>
      </c>
      <c r="F103" s="7">
        <f t="shared" si="17"/>
        <v>4384</v>
      </c>
      <c r="G103" s="7">
        <f t="shared" si="17"/>
        <v>85.5</v>
      </c>
      <c r="H103" s="7">
        <f t="shared" si="17"/>
        <v>0</v>
      </c>
      <c r="I103" s="7">
        <f t="shared" si="17"/>
        <v>0</v>
      </c>
      <c r="J103" s="42" t="s">
        <v>33</v>
      </c>
      <c r="K103" s="5"/>
      <c r="L103" s="5"/>
      <c r="M103" s="5"/>
    </row>
    <row r="104" spans="1:13" s="2" customFormat="1" ht="15">
      <c r="A104" s="53"/>
      <c r="B104" s="61"/>
      <c r="C104" s="8">
        <v>2023</v>
      </c>
      <c r="D104" s="7">
        <f>SUM(E104:H104)</f>
        <v>5631.3</v>
      </c>
      <c r="E104" s="7">
        <f t="shared" si="17"/>
        <v>0</v>
      </c>
      <c r="F104" s="7">
        <f t="shared" si="17"/>
        <v>5563</v>
      </c>
      <c r="G104" s="7">
        <f t="shared" si="17"/>
        <v>68.3</v>
      </c>
      <c r="H104" s="7">
        <f t="shared" si="17"/>
        <v>0</v>
      </c>
      <c r="I104" s="7">
        <f t="shared" si="17"/>
        <v>0</v>
      </c>
      <c r="J104" s="42"/>
      <c r="K104" s="5"/>
      <c r="L104" s="5"/>
      <c r="M104" s="5"/>
    </row>
    <row r="105" spans="1:13" s="2" customFormat="1" ht="15">
      <c r="A105" s="53"/>
      <c r="B105" s="61"/>
      <c r="C105" s="8">
        <v>2024</v>
      </c>
      <c r="D105" s="7">
        <f>SUM(E105:H105)</f>
        <v>5623.3</v>
      </c>
      <c r="E105" s="7">
        <f t="shared" ref="E105:I106" si="18">SUM(E109,E113,E117,E121)</f>
        <v>0</v>
      </c>
      <c r="F105" s="7">
        <f t="shared" si="18"/>
        <v>5563</v>
      </c>
      <c r="G105" s="7">
        <f t="shared" si="18"/>
        <v>60.3</v>
      </c>
      <c r="H105" s="7">
        <f t="shared" si="18"/>
        <v>0</v>
      </c>
      <c r="I105" s="7">
        <f t="shared" si="18"/>
        <v>0</v>
      </c>
      <c r="J105" s="42"/>
      <c r="K105" s="5"/>
      <c r="L105" s="5"/>
      <c r="M105" s="5"/>
    </row>
    <row r="106" spans="1:13" s="2" customFormat="1" ht="15">
      <c r="A106" s="53"/>
      <c r="B106" s="61"/>
      <c r="C106" s="8">
        <v>2025</v>
      </c>
      <c r="D106" s="7">
        <f>SUM(E106:H106)</f>
        <v>5626.1</v>
      </c>
      <c r="E106" s="7">
        <f t="shared" si="18"/>
        <v>0</v>
      </c>
      <c r="F106" s="7">
        <f t="shared" si="18"/>
        <v>5563</v>
      </c>
      <c r="G106" s="7">
        <f t="shared" si="18"/>
        <v>63.1</v>
      </c>
      <c r="H106" s="7">
        <f t="shared" si="18"/>
        <v>0</v>
      </c>
      <c r="I106" s="7">
        <f t="shared" si="18"/>
        <v>0</v>
      </c>
      <c r="J106" s="42"/>
      <c r="K106" s="5"/>
      <c r="L106" s="5"/>
      <c r="M106" s="5"/>
    </row>
    <row r="107" spans="1:13" s="24" customFormat="1" ht="15">
      <c r="A107" s="36" t="s">
        <v>54</v>
      </c>
      <c r="B107" s="46" t="s">
        <v>25</v>
      </c>
      <c r="C107" s="17">
        <v>2022</v>
      </c>
      <c r="D107" s="18">
        <f t="shared" si="16"/>
        <v>0</v>
      </c>
      <c r="E107" s="18"/>
      <c r="F107" s="18"/>
      <c r="G107" s="23"/>
      <c r="H107" s="18">
        <v>0</v>
      </c>
      <c r="I107" s="18"/>
      <c r="J107" s="38" t="s">
        <v>33</v>
      </c>
      <c r="K107" s="19"/>
      <c r="L107" s="19"/>
      <c r="M107" s="19"/>
    </row>
    <row r="108" spans="1:13" s="24" customFormat="1" ht="15">
      <c r="A108" s="36"/>
      <c r="B108" s="46"/>
      <c r="C108" s="17">
        <v>2023</v>
      </c>
      <c r="D108" s="18">
        <f t="shared" si="16"/>
        <v>0</v>
      </c>
      <c r="E108" s="18"/>
      <c r="F108" s="18"/>
      <c r="G108" s="23"/>
      <c r="H108" s="18"/>
      <c r="I108" s="18"/>
      <c r="J108" s="38"/>
      <c r="K108" s="19"/>
      <c r="L108" s="19"/>
      <c r="M108" s="19"/>
    </row>
    <row r="109" spans="1:13" s="24" customFormat="1" ht="15">
      <c r="A109" s="36"/>
      <c r="B109" s="46"/>
      <c r="C109" s="17">
        <v>2024</v>
      </c>
      <c r="D109" s="18">
        <f t="shared" si="16"/>
        <v>0</v>
      </c>
      <c r="E109" s="18"/>
      <c r="F109" s="18"/>
      <c r="G109" s="23"/>
      <c r="H109" s="18"/>
      <c r="I109" s="18"/>
      <c r="J109" s="38"/>
      <c r="K109" s="19"/>
      <c r="L109" s="19"/>
      <c r="M109" s="19"/>
    </row>
    <row r="110" spans="1:13" s="24" customFormat="1" ht="15">
      <c r="A110" s="36"/>
      <c r="B110" s="46"/>
      <c r="C110" s="17">
        <v>2025</v>
      </c>
      <c r="D110" s="18">
        <f t="shared" si="16"/>
        <v>0</v>
      </c>
      <c r="E110" s="18"/>
      <c r="F110" s="18"/>
      <c r="G110" s="23"/>
      <c r="H110" s="18"/>
      <c r="I110" s="18"/>
      <c r="J110" s="38"/>
      <c r="K110" s="19"/>
      <c r="L110" s="19"/>
      <c r="M110" s="19"/>
    </row>
    <row r="111" spans="1:13" s="24" customFormat="1" ht="15">
      <c r="A111" s="36" t="s">
        <v>43</v>
      </c>
      <c r="B111" s="46" t="s">
        <v>26</v>
      </c>
      <c r="C111" s="17">
        <v>2022</v>
      </c>
      <c r="D111" s="28">
        <f t="shared" si="16"/>
        <v>85.5</v>
      </c>
      <c r="E111" s="18"/>
      <c r="F111" s="23"/>
      <c r="G111" s="30">
        <v>85.5</v>
      </c>
      <c r="H111" s="18"/>
      <c r="I111" s="18"/>
      <c r="J111" s="38" t="s">
        <v>33</v>
      </c>
      <c r="K111" s="19"/>
      <c r="L111" s="19"/>
      <c r="M111" s="19"/>
    </row>
    <row r="112" spans="1:13" s="24" customFormat="1" ht="15">
      <c r="A112" s="36"/>
      <c r="B112" s="46"/>
      <c r="C112" s="17">
        <v>2023</v>
      </c>
      <c r="D112" s="18">
        <f t="shared" si="16"/>
        <v>68.3</v>
      </c>
      <c r="E112" s="18"/>
      <c r="F112" s="23"/>
      <c r="G112" s="30">
        <v>68.3</v>
      </c>
      <c r="H112" s="18"/>
      <c r="I112" s="18"/>
      <c r="J112" s="38"/>
      <c r="K112" s="19"/>
      <c r="L112" s="19"/>
      <c r="M112" s="19"/>
    </row>
    <row r="113" spans="1:13" s="24" customFormat="1" ht="15">
      <c r="A113" s="36"/>
      <c r="B113" s="46"/>
      <c r="C113" s="17">
        <v>2024</v>
      </c>
      <c r="D113" s="18">
        <f t="shared" si="16"/>
        <v>60.3</v>
      </c>
      <c r="E113" s="18"/>
      <c r="F113" s="23"/>
      <c r="G113" s="30">
        <v>60.3</v>
      </c>
      <c r="H113" s="18"/>
      <c r="I113" s="18"/>
      <c r="J113" s="38"/>
      <c r="K113" s="19"/>
      <c r="L113" s="19"/>
      <c r="M113" s="19"/>
    </row>
    <row r="114" spans="1:13" s="24" customFormat="1" ht="15">
      <c r="A114" s="36"/>
      <c r="B114" s="46"/>
      <c r="C114" s="17">
        <v>2025</v>
      </c>
      <c r="D114" s="18">
        <f t="shared" si="16"/>
        <v>63.1</v>
      </c>
      <c r="E114" s="18"/>
      <c r="F114" s="23"/>
      <c r="G114" s="30">
        <v>63.1</v>
      </c>
      <c r="H114" s="18"/>
      <c r="I114" s="18"/>
      <c r="J114" s="38"/>
      <c r="K114" s="19"/>
      <c r="L114" s="19"/>
      <c r="M114" s="19"/>
    </row>
    <row r="115" spans="1:13" s="24" customFormat="1" ht="15">
      <c r="A115" s="36" t="s">
        <v>42</v>
      </c>
      <c r="B115" s="46" t="s">
        <v>27</v>
      </c>
      <c r="C115" s="17">
        <v>2022</v>
      </c>
      <c r="D115" s="28">
        <f t="shared" si="16"/>
        <v>2500</v>
      </c>
      <c r="E115" s="18"/>
      <c r="F115" s="28">
        <v>2500</v>
      </c>
      <c r="G115" s="23"/>
      <c r="H115" s="18">
        <v>0</v>
      </c>
      <c r="I115" s="18"/>
      <c r="J115" s="38" t="s">
        <v>33</v>
      </c>
      <c r="K115" s="19"/>
      <c r="L115" s="19"/>
      <c r="M115" s="19"/>
    </row>
    <row r="116" spans="1:13" s="24" customFormat="1" ht="15">
      <c r="A116" s="36"/>
      <c r="B116" s="46"/>
      <c r="C116" s="17">
        <v>2023</v>
      </c>
      <c r="D116" s="28">
        <f t="shared" si="16"/>
        <v>3000</v>
      </c>
      <c r="E116" s="18"/>
      <c r="F116" s="28">
        <v>3000</v>
      </c>
      <c r="G116" s="23"/>
      <c r="H116" s="18"/>
      <c r="I116" s="18"/>
      <c r="J116" s="38"/>
      <c r="K116" s="19"/>
      <c r="L116" s="19"/>
      <c r="M116" s="19"/>
    </row>
    <row r="117" spans="1:13" s="24" customFormat="1" ht="15">
      <c r="A117" s="36"/>
      <c r="B117" s="46"/>
      <c r="C117" s="17">
        <v>2024</v>
      </c>
      <c r="D117" s="28">
        <f t="shared" si="16"/>
        <v>3000</v>
      </c>
      <c r="E117" s="18"/>
      <c r="F117" s="28">
        <v>3000</v>
      </c>
      <c r="G117" s="23"/>
      <c r="H117" s="18"/>
      <c r="I117" s="18"/>
      <c r="J117" s="38"/>
      <c r="K117" s="19"/>
      <c r="L117" s="19"/>
      <c r="M117" s="19"/>
    </row>
    <row r="118" spans="1:13" s="24" customFormat="1" ht="15">
      <c r="A118" s="36"/>
      <c r="B118" s="46"/>
      <c r="C118" s="17">
        <v>2025</v>
      </c>
      <c r="D118" s="28">
        <f t="shared" si="16"/>
        <v>3000</v>
      </c>
      <c r="E118" s="18"/>
      <c r="F118" s="28">
        <v>3000</v>
      </c>
      <c r="G118" s="23"/>
      <c r="H118" s="18"/>
      <c r="I118" s="18"/>
      <c r="J118" s="38"/>
      <c r="K118" s="19"/>
      <c r="L118" s="19"/>
      <c r="M118" s="19"/>
    </row>
    <row r="119" spans="1:13" s="24" customFormat="1" ht="15">
      <c r="A119" s="36" t="s">
        <v>44</v>
      </c>
      <c r="B119" s="46" t="s">
        <v>28</v>
      </c>
      <c r="C119" s="17">
        <v>2022</v>
      </c>
      <c r="D119" s="28">
        <f>SUM(E119:H119)</f>
        <v>1884</v>
      </c>
      <c r="E119" s="18"/>
      <c r="F119" s="28">
        <v>1884</v>
      </c>
      <c r="G119" s="23"/>
      <c r="H119" s="18"/>
      <c r="I119" s="18"/>
      <c r="J119" s="38" t="s">
        <v>33</v>
      </c>
      <c r="K119" s="19"/>
      <c r="L119" s="19"/>
      <c r="M119" s="19"/>
    </row>
    <row r="120" spans="1:13" s="24" customFormat="1" ht="15">
      <c r="A120" s="36"/>
      <c r="B120" s="46"/>
      <c r="C120" s="17">
        <v>2023</v>
      </c>
      <c r="D120" s="28">
        <f>SUM(E120:H120)</f>
        <v>2563</v>
      </c>
      <c r="E120" s="18"/>
      <c r="F120" s="28">
        <v>2563</v>
      </c>
      <c r="G120" s="23"/>
      <c r="H120" s="18"/>
      <c r="I120" s="18"/>
      <c r="J120" s="38"/>
      <c r="K120" s="19"/>
      <c r="L120" s="19"/>
      <c r="M120" s="19"/>
    </row>
    <row r="121" spans="1:13" s="24" customFormat="1" ht="15">
      <c r="A121" s="36"/>
      <c r="B121" s="46"/>
      <c r="C121" s="17">
        <v>2024</v>
      </c>
      <c r="D121" s="28">
        <f>SUM(E121:H121)</f>
        <v>2563</v>
      </c>
      <c r="E121" s="18"/>
      <c r="F121" s="28">
        <v>2563</v>
      </c>
      <c r="G121" s="23"/>
      <c r="H121" s="18"/>
      <c r="I121" s="18"/>
      <c r="J121" s="38"/>
      <c r="K121" s="19"/>
      <c r="L121" s="19"/>
      <c r="M121" s="19"/>
    </row>
    <row r="122" spans="1:13" s="24" customFormat="1" ht="15">
      <c r="A122" s="36"/>
      <c r="B122" s="46"/>
      <c r="C122" s="17">
        <v>2025</v>
      </c>
      <c r="D122" s="28">
        <f>SUM(E122:H122)</f>
        <v>2563</v>
      </c>
      <c r="E122" s="18"/>
      <c r="F122" s="28">
        <v>2563</v>
      </c>
      <c r="G122" s="23"/>
      <c r="H122" s="18"/>
      <c r="I122" s="18"/>
      <c r="J122" s="38"/>
      <c r="K122" s="19"/>
      <c r="L122" s="19"/>
      <c r="M122" s="19"/>
    </row>
    <row r="123" spans="1:13" s="2" customFormat="1" ht="15" customHeight="1">
      <c r="A123" s="57">
        <v>3</v>
      </c>
      <c r="B123" s="61" t="s">
        <v>29</v>
      </c>
      <c r="C123" s="8">
        <v>2022</v>
      </c>
      <c r="D123" s="7">
        <f t="shared" si="16"/>
        <v>0</v>
      </c>
      <c r="E123" s="7"/>
      <c r="F123" s="7"/>
      <c r="G123" s="11"/>
      <c r="H123" s="7"/>
      <c r="I123" s="7"/>
      <c r="J123" s="42" t="s">
        <v>32</v>
      </c>
      <c r="K123" s="22"/>
      <c r="L123" s="22"/>
      <c r="M123" s="22"/>
    </row>
    <row r="124" spans="1:13" s="2" customFormat="1" ht="15">
      <c r="A124" s="58"/>
      <c r="B124" s="61"/>
      <c r="C124" s="8">
        <v>2023</v>
      </c>
      <c r="D124" s="7">
        <f t="shared" si="16"/>
        <v>0</v>
      </c>
      <c r="E124" s="7"/>
      <c r="F124" s="7"/>
      <c r="G124" s="11"/>
      <c r="H124" s="7"/>
      <c r="I124" s="7"/>
      <c r="J124" s="42"/>
      <c r="K124" s="22"/>
      <c r="L124" s="22"/>
      <c r="M124" s="22"/>
    </row>
    <row r="125" spans="1:13" s="2" customFormat="1" ht="15">
      <c r="A125" s="58"/>
      <c r="B125" s="61"/>
      <c r="C125" s="8">
        <v>2024</v>
      </c>
      <c r="D125" s="7">
        <f t="shared" si="16"/>
        <v>0</v>
      </c>
      <c r="E125" s="7"/>
      <c r="F125" s="7"/>
      <c r="G125" s="11"/>
      <c r="H125" s="7"/>
      <c r="I125" s="7"/>
      <c r="J125" s="42"/>
      <c r="K125" s="22"/>
      <c r="L125" s="22"/>
      <c r="M125" s="22"/>
    </row>
    <row r="126" spans="1:13" s="2" customFormat="1" ht="15">
      <c r="A126" s="59"/>
      <c r="B126" s="61"/>
      <c r="C126" s="8">
        <v>2025</v>
      </c>
      <c r="D126" s="7">
        <f t="shared" si="16"/>
        <v>0</v>
      </c>
      <c r="E126" s="7"/>
      <c r="F126" s="7"/>
      <c r="G126" s="11"/>
      <c r="H126" s="7"/>
      <c r="I126" s="7"/>
      <c r="J126" s="42"/>
      <c r="K126" s="22"/>
      <c r="L126" s="22"/>
      <c r="M126" s="22"/>
    </row>
    <row r="127" spans="1:13" s="2" customFormat="1" ht="12.75">
      <c r="A127" s="61" t="s">
        <v>57</v>
      </c>
      <c r="B127" s="61"/>
      <c r="C127" s="6">
        <v>2022</v>
      </c>
      <c r="D127" s="29">
        <f>SUM(E127:H127)</f>
        <v>4795.7660999999998</v>
      </c>
      <c r="E127" s="3">
        <f t="shared" ref="E127:I128" si="19">SUM(E83,E103,E123)</f>
        <v>0</v>
      </c>
      <c r="F127" s="29">
        <f t="shared" si="19"/>
        <v>4384</v>
      </c>
      <c r="G127" s="3">
        <f t="shared" si="19"/>
        <v>411.76609999999999</v>
      </c>
      <c r="H127" s="3">
        <f t="shared" si="19"/>
        <v>0</v>
      </c>
      <c r="I127" s="3">
        <f t="shared" si="19"/>
        <v>0</v>
      </c>
      <c r="J127" s="45"/>
    </row>
    <row r="128" spans="1:13" s="2" customFormat="1" ht="12.75">
      <c r="A128" s="61"/>
      <c r="B128" s="61"/>
      <c r="C128" s="6">
        <v>2023</v>
      </c>
      <c r="D128" s="3">
        <f>SUM(E128:H128)</f>
        <v>6011.2</v>
      </c>
      <c r="E128" s="3">
        <f t="shared" si="19"/>
        <v>0</v>
      </c>
      <c r="F128" s="3">
        <f t="shared" si="19"/>
        <v>5563</v>
      </c>
      <c r="G128" s="3">
        <f t="shared" si="19"/>
        <v>448.2</v>
      </c>
      <c r="H128" s="3">
        <f t="shared" si="19"/>
        <v>0</v>
      </c>
      <c r="I128" s="3">
        <f t="shared" si="19"/>
        <v>0</v>
      </c>
      <c r="J128" s="45"/>
    </row>
    <row r="129" spans="1:10" s="2" customFormat="1" ht="12.75">
      <c r="A129" s="61"/>
      <c r="B129" s="61"/>
      <c r="C129" s="6">
        <v>2024</v>
      </c>
      <c r="D129" s="3">
        <f>SUM(E129:H129)</f>
        <v>5958.8</v>
      </c>
      <c r="E129" s="3">
        <f t="shared" ref="E129:I130" si="20">SUM(E85,E105,E125)</f>
        <v>0</v>
      </c>
      <c r="F129" s="3">
        <f t="shared" si="20"/>
        <v>5563</v>
      </c>
      <c r="G129" s="3">
        <f t="shared" si="20"/>
        <v>395.8</v>
      </c>
      <c r="H129" s="3">
        <f t="shared" si="20"/>
        <v>0</v>
      </c>
      <c r="I129" s="3">
        <f t="shared" si="20"/>
        <v>0</v>
      </c>
      <c r="J129" s="45"/>
    </row>
    <row r="130" spans="1:10" s="2" customFormat="1" ht="12.75">
      <c r="A130" s="61"/>
      <c r="B130" s="61"/>
      <c r="C130" s="6">
        <v>2025</v>
      </c>
      <c r="D130" s="3">
        <f>SUM(E130:H130)</f>
        <v>5977.2</v>
      </c>
      <c r="E130" s="3">
        <f t="shared" si="20"/>
        <v>0</v>
      </c>
      <c r="F130" s="3">
        <f t="shared" si="20"/>
        <v>5563</v>
      </c>
      <c r="G130" s="3">
        <f t="shared" si="20"/>
        <v>414.20000000000005</v>
      </c>
      <c r="H130" s="3">
        <f t="shared" si="20"/>
        <v>0</v>
      </c>
      <c r="I130" s="3">
        <f t="shared" si="20"/>
        <v>0</v>
      </c>
      <c r="J130" s="45"/>
    </row>
    <row r="131" spans="1:10" s="2" customFormat="1" ht="12.75">
      <c r="A131" s="37" t="s">
        <v>30</v>
      </c>
      <c r="B131" s="37"/>
      <c r="C131" s="37"/>
      <c r="D131" s="37"/>
      <c r="E131" s="37"/>
      <c r="F131" s="37"/>
      <c r="G131" s="37"/>
      <c r="H131" s="37"/>
      <c r="I131" s="37"/>
      <c r="J131" s="37"/>
    </row>
    <row r="132" spans="1:10" s="2" customFormat="1" ht="17.25" customHeight="1">
      <c r="A132" s="53">
        <v>1</v>
      </c>
      <c r="B132" s="44" t="s">
        <v>55</v>
      </c>
      <c r="C132" s="8">
        <v>2022</v>
      </c>
      <c r="D132" s="7">
        <f>SUM(E132:H132)</f>
        <v>0</v>
      </c>
      <c r="E132" s="7">
        <f t="shared" ref="E132:I133" si="21">E136</f>
        <v>0</v>
      </c>
      <c r="F132" s="7">
        <f t="shared" si="21"/>
        <v>0</v>
      </c>
      <c r="G132" s="7">
        <f t="shared" si="21"/>
        <v>0</v>
      </c>
      <c r="H132" s="7">
        <f t="shared" si="21"/>
        <v>0</v>
      </c>
      <c r="I132" s="7">
        <f t="shared" si="21"/>
        <v>0</v>
      </c>
      <c r="J132" s="42" t="s">
        <v>33</v>
      </c>
    </row>
    <row r="133" spans="1:10" s="2" customFormat="1" ht="15" customHeight="1">
      <c r="A133" s="53"/>
      <c r="B133" s="44"/>
      <c r="C133" s="8">
        <v>2023</v>
      </c>
      <c r="D133" s="7">
        <f>SUM(E133:H133)</f>
        <v>0</v>
      </c>
      <c r="E133" s="7">
        <f t="shared" si="21"/>
        <v>0</v>
      </c>
      <c r="F133" s="7">
        <f t="shared" si="21"/>
        <v>0</v>
      </c>
      <c r="G133" s="7">
        <f t="shared" si="21"/>
        <v>0</v>
      </c>
      <c r="H133" s="7">
        <f t="shared" si="21"/>
        <v>0</v>
      </c>
      <c r="I133" s="7">
        <f t="shared" si="21"/>
        <v>0</v>
      </c>
      <c r="J133" s="42"/>
    </row>
    <row r="134" spans="1:10" s="2" customFormat="1" ht="15" customHeight="1">
      <c r="A134" s="53"/>
      <c r="B134" s="44"/>
      <c r="C134" s="8">
        <v>2024</v>
      </c>
      <c r="D134" s="7">
        <f>SUM(E134:H134)</f>
        <v>0</v>
      </c>
      <c r="E134" s="7">
        <f t="shared" ref="E134:I135" si="22">E138</f>
        <v>0</v>
      </c>
      <c r="F134" s="7">
        <f t="shared" si="22"/>
        <v>0</v>
      </c>
      <c r="G134" s="7">
        <f t="shared" si="22"/>
        <v>0</v>
      </c>
      <c r="H134" s="7">
        <f t="shared" si="22"/>
        <v>0</v>
      </c>
      <c r="I134" s="7">
        <f t="shared" si="22"/>
        <v>0</v>
      </c>
      <c r="J134" s="42"/>
    </row>
    <row r="135" spans="1:10" s="2" customFormat="1" ht="15" customHeight="1">
      <c r="A135" s="53"/>
      <c r="B135" s="44"/>
      <c r="C135" s="8">
        <v>2025</v>
      </c>
      <c r="D135" s="7">
        <f>SUM(E135:H135)</f>
        <v>0</v>
      </c>
      <c r="E135" s="7">
        <f t="shared" si="22"/>
        <v>0</v>
      </c>
      <c r="F135" s="7">
        <f t="shared" si="22"/>
        <v>0</v>
      </c>
      <c r="G135" s="7">
        <f t="shared" si="22"/>
        <v>0</v>
      </c>
      <c r="H135" s="7">
        <f t="shared" si="22"/>
        <v>0</v>
      </c>
      <c r="I135" s="7">
        <f t="shared" si="22"/>
        <v>0</v>
      </c>
      <c r="J135" s="42"/>
    </row>
    <row r="136" spans="1:10" s="24" customFormat="1" ht="17.25" customHeight="1">
      <c r="A136" s="63" t="s">
        <v>41</v>
      </c>
      <c r="B136" s="54" t="s">
        <v>31</v>
      </c>
      <c r="C136" s="17">
        <v>2022</v>
      </c>
      <c r="D136" s="28">
        <f t="shared" si="16"/>
        <v>0</v>
      </c>
      <c r="E136" s="18"/>
      <c r="F136" s="18"/>
      <c r="G136" s="30"/>
      <c r="H136" s="26"/>
      <c r="I136" s="18"/>
      <c r="J136" s="66" t="s">
        <v>33</v>
      </c>
    </row>
    <row r="137" spans="1:10" s="24" customFormat="1" ht="15" customHeight="1">
      <c r="A137" s="64"/>
      <c r="B137" s="55"/>
      <c r="C137" s="17">
        <v>2023</v>
      </c>
      <c r="D137" s="28">
        <f t="shared" si="16"/>
        <v>0</v>
      </c>
      <c r="E137" s="18"/>
      <c r="F137" s="18"/>
      <c r="G137" s="30"/>
      <c r="H137" s="27">
        <v>0</v>
      </c>
      <c r="I137" s="18"/>
      <c r="J137" s="67"/>
    </row>
    <row r="138" spans="1:10" s="24" customFormat="1" ht="15" customHeight="1">
      <c r="A138" s="64"/>
      <c r="B138" s="55"/>
      <c r="C138" s="17">
        <v>2024</v>
      </c>
      <c r="D138" s="28">
        <f t="shared" si="16"/>
        <v>0</v>
      </c>
      <c r="E138" s="18"/>
      <c r="F138" s="18"/>
      <c r="G138" s="30"/>
      <c r="H138" s="27">
        <v>0</v>
      </c>
      <c r="I138" s="18"/>
      <c r="J138" s="67"/>
    </row>
    <row r="139" spans="1:10" s="24" customFormat="1" ht="15" customHeight="1">
      <c r="A139" s="65"/>
      <c r="B139" s="56"/>
      <c r="C139" s="17">
        <v>2025</v>
      </c>
      <c r="D139" s="18">
        <f t="shared" si="16"/>
        <v>0</v>
      </c>
      <c r="E139" s="18"/>
      <c r="F139" s="18"/>
      <c r="G139" s="25"/>
      <c r="H139" s="27">
        <v>0</v>
      </c>
      <c r="I139" s="18"/>
      <c r="J139" s="68"/>
    </row>
    <row r="140" spans="1:10" s="2" customFormat="1" ht="12.75" customHeight="1">
      <c r="A140" s="61" t="s">
        <v>58</v>
      </c>
      <c r="B140" s="61"/>
      <c r="C140" s="6">
        <v>2022</v>
      </c>
      <c r="D140" s="3">
        <f>SUM(E140:H140)</f>
        <v>0</v>
      </c>
      <c r="E140" s="3">
        <f t="shared" ref="E140:I141" si="23">E132</f>
        <v>0</v>
      </c>
      <c r="F140" s="3">
        <f t="shared" si="23"/>
        <v>0</v>
      </c>
      <c r="G140" s="3">
        <f t="shared" si="23"/>
        <v>0</v>
      </c>
      <c r="H140" s="3">
        <f t="shared" si="23"/>
        <v>0</v>
      </c>
      <c r="I140" s="3">
        <f t="shared" si="23"/>
        <v>0</v>
      </c>
      <c r="J140" s="62"/>
    </row>
    <row r="141" spans="1:10" s="2" customFormat="1" ht="12.75">
      <c r="A141" s="61"/>
      <c r="B141" s="61"/>
      <c r="C141" s="6">
        <v>2023</v>
      </c>
      <c r="D141" s="3">
        <f>SUM(E141:H141)</f>
        <v>0</v>
      </c>
      <c r="E141" s="3">
        <f t="shared" si="23"/>
        <v>0</v>
      </c>
      <c r="F141" s="3">
        <f t="shared" si="23"/>
        <v>0</v>
      </c>
      <c r="G141" s="3">
        <f t="shared" si="23"/>
        <v>0</v>
      </c>
      <c r="H141" s="3">
        <f t="shared" si="23"/>
        <v>0</v>
      </c>
      <c r="I141" s="3">
        <f t="shared" si="23"/>
        <v>0</v>
      </c>
      <c r="J141" s="62"/>
    </row>
    <row r="142" spans="1:10" s="2" customFormat="1" ht="12.75">
      <c r="A142" s="61"/>
      <c r="B142" s="61"/>
      <c r="C142" s="6">
        <v>2024</v>
      </c>
      <c r="D142" s="3">
        <f>SUM(E142:H142)</f>
        <v>0</v>
      </c>
      <c r="E142" s="3">
        <f t="shared" ref="E142:I143" si="24">E134</f>
        <v>0</v>
      </c>
      <c r="F142" s="3">
        <f t="shared" si="24"/>
        <v>0</v>
      </c>
      <c r="G142" s="3">
        <f t="shared" si="24"/>
        <v>0</v>
      </c>
      <c r="H142" s="3">
        <f t="shared" si="24"/>
        <v>0</v>
      </c>
      <c r="I142" s="3">
        <f t="shared" si="24"/>
        <v>0</v>
      </c>
      <c r="J142" s="62"/>
    </row>
    <row r="143" spans="1:10" s="2" customFormat="1" ht="12.75">
      <c r="A143" s="61"/>
      <c r="B143" s="61"/>
      <c r="C143" s="6">
        <v>2025</v>
      </c>
      <c r="D143" s="3">
        <f>SUM(E143:H143)</f>
        <v>0</v>
      </c>
      <c r="E143" s="3">
        <f t="shared" si="24"/>
        <v>0</v>
      </c>
      <c r="F143" s="3">
        <f t="shared" si="24"/>
        <v>0</v>
      </c>
      <c r="G143" s="3">
        <f t="shared" si="24"/>
        <v>0</v>
      </c>
      <c r="H143" s="3">
        <f t="shared" si="24"/>
        <v>0</v>
      </c>
      <c r="I143" s="3">
        <f t="shared" si="24"/>
        <v>0</v>
      </c>
      <c r="J143" s="62"/>
    </row>
    <row r="144" spans="1:10" s="2" customFormat="1" ht="15.75">
      <c r="A144" s="74" t="s">
        <v>36</v>
      </c>
      <c r="B144" s="74"/>
      <c r="C144" s="74"/>
      <c r="D144" s="74"/>
      <c r="E144" s="74"/>
      <c r="F144" s="74"/>
      <c r="G144" s="74"/>
      <c r="H144" s="74"/>
      <c r="I144" s="74"/>
      <c r="J144" s="74"/>
    </row>
    <row r="145" spans="1:13" s="2" customFormat="1" ht="23.25" customHeight="1">
      <c r="A145" s="75" t="s">
        <v>59</v>
      </c>
      <c r="B145" s="75"/>
      <c r="C145" s="75"/>
      <c r="D145" s="75"/>
      <c r="E145" s="75"/>
      <c r="F145" s="75"/>
      <c r="G145" s="75"/>
      <c r="H145" s="75"/>
      <c r="I145" s="75"/>
      <c r="J145" s="75"/>
    </row>
    <row r="146" spans="1:13" s="2" customFormat="1" ht="15">
      <c r="A146" s="53">
        <v>1</v>
      </c>
      <c r="B146" s="60" t="s">
        <v>38</v>
      </c>
      <c r="C146" s="8">
        <v>2022</v>
      </c>
      <c r="D146" s="3">
        <f t="shared" ref="D146:D165" si="25">SUM(E146:H146)</f>
        <v>1821.5909099999999</v>
      </c>
      <c r="E146" s="3">
        <f t="shared" ref="E146:I147" si="26">E154</f>
        <v>0</v>
      </c>
      <c r="F146" s="3">
        <f t="shared" ref="F146:G149" si="27">F150+F154</f>
        <v>1603</v>
      </c>
      <c r="G146" s="3">
        <f t="shared" si="27"/>
        <v>218.59091000000001</v>
      </c>
      <c r="H146" s="3">
        <f t="shared" si="26"/>
        <v>0</v>
      </c>
      <c r="I146" s="3">
        <f t="shared" si="26"/>
        <v>0</v>
      </c>
      <c r="J146" s="42" t="s">
        <v>13</v>
      </c>
      <c r="K146" s="5"/>
      <c r="L146" s="5"/>
      <c r="M146" s="5"/>
    </row>
    <row r="147" spans="1:13" s="2" customFormat="1" ht="15">
      <c r="A147" s="53"/>
      <c r="B147" s="60"/>
      <c r="C147" s="8">
        <v>2023</v>
      </c>
      <c r="D147" s="3">
        <f t="shared" si="25"/>
        <v>1801.2</v>
      </c>
      <c r="E147" s="3">
        <f t="shared" si="26"/>
        <v>0</v>
      </c>
      <c r="F147" s="3">
        <f t="shared" si="27"/>
        <v>1621</v>
      </c>
      <c r="G147" s="3">
        <f t="shared" si="27"/>
        <v>180.2</v>
      </c>
      <c r="H147" s="3">
        <f t="shared" si="26"/>
        <v>0</v>
      </c>
      <c r="I147" s="3">
        <f t="shared" si="26"/>
        <v>0</v>
      </c>
      <c r="J147" s="42"/>
      <c r="K147" s="5"/>
      <c r="L147" s="5"/>
      <c r="M147" s="5"/>
    </row>
    <row r="148" spans="1:13" s="2" customFormat="1" ht="15">
      <c r="A148" s="53"/>
      <c r="B148" s="60"/>
      <c r="C148" s="8">
        <v>2024</v>
      </c>
      <c r="D148" s="3">
        <f t="shared" si="25"/>
        <v>1980.9</v>
      </c>
      <c r="E148" s="3">
        <f t="shared" ref="E148:I149" si="28">E156</f>
        <v>0</v>
      </c>
      <c r="F148" s="3">
        <f t="shared" si="27"/>
        <v>1763</v>
      </c>
      <c r="G148" s="3">
        <f t="shared" si="27"/>
        <v>217.89999999999998</v>
      </c>
      <c r="H148" s="3">
        <f t="shared" si="28"/>
        <v>0</v>
      </c>
      <c r="I148" s="3">
        <f t="shared" si="28"/>
        <v>0</v>
      </c>
      <c r="J148" s="42"/>
      <c r="K148" s="5"/>
      <c r="L148" s="5"/>
      <c r="M148" s="5"/>
    </row>
    <row r="149" spans="1:13" s="2" customFormat="1" ht="15">
      <c r="A149" s="53"/>
      <c r="B149" s="60"/>
      <c r="C149" s="8">
        <v>2025</v>
      </c>
      <c r="D149" s="3">
        <f t="shared" si="25"/>
        <v>1720.5</v>
      </c>
      <c r="E149" s="3">
        <f t="shared" si="28"/>
        <v>0</v>
      </c>
      <c r="F149" s="3">
        <f t="shared" si="27"/>
        <v>1514</v>
      </c>
      <c r="G149" s="3">
        <f t="shared" si="27"/>
        <v>206.5</v>
      </c>
      <c r="H149" s="3">
        <f t="shared" si="28"/>
        <v>0</v>
      </c>
      <c r="I149" s="3">
        <f t="shared" si="28"/>
        <v>0</v>
      </c>
      <c r="J149" s="42"/>
      <c r="K149" s="5"/>
      <c r="L149" s="5"/>
      <c r="M149" s="5"/>
    </row>
    <row r="150" spans="1:13" s="24" customFormat="1" ht="15">
      <c r="A150" s="36" t="s">
        <v>39</v>
      </c>
      <c r="B150" s="52" t="s">
        <v>77</v>
      </c>
      <c r="C150" s="17">
        <v>2022</v>
      </c>
      <c r="D150" s="18">
        <f>SUM(E150:H150)</f>
        <v>1821.5909099999999</v>
      </c>
      <c r="E150" s="18"/>
      <c r="F150" s="18">
        <v>1603</v>
      </c>
      <c r="G150" s="18">
        <v>218.59091000000001</v>
      </c>
      <c r="H150" s="18"/>
      <c r="I150" s="18"/>
      <c r="J150" s="38" t="s">
        <v>13</v>
      </c>
      <c r="K150" s="19"/>
      <c r="L150" s="19"/>
      <c r="M150" s="19"/>
    </row>
    <row r="151" spans="1:13" s="24" customFormat="1" ht="15">
      <c r="A151" s="36"/>
      <c r="B151" s="52"/>
      <c r="C151" s="17">
        <v>2023</v>
      </c>
      <c r="D151" s="18">
        <f>SUM(E151:H151)</f>
        <v>1801.1111100000001</v>
      </c>
      <c r="E151" s="18"/>
      <c r="F151" s="18">
        <v>1621</v>
      </c>
      <c r="G151" s="18">
        <v>180.11111</v>
      </c>
      <c r="H151" s="18"/>
      <c r="I151" s="18"/>
      <c r="J151" s="38"/>
      <c r="K151" s="19"/>
      <c r="L151" s="19"/>
      <c r="M151" s="19"/>
    </row>
    <row r="152" spans="1:13" s="24" customFormat="1" ht="15">
      <c r="A152" s="36"/>
      <c r="B152" s="52"/>
      <c r="C152" s="17">
        <v>2024</v>
      </c>
      <c r="D152" s="18">
        <f>SUM(E152:H152)</f>
        <v>1980.89888</v>
      </c>
      <c r="E152" s="18"/>
      <c r="F152" s="18">
        <v>1763</v>
      </c>
      <c r="G152" s="18">
        <v>217.89887999999999</v>
      </c>
      <c r="H152" s="18"/>
      <c r="I152" s="18"/>
      <c r="J152" s="38"/>
      <c r="K152" s="19"/>
      <c r="L152" s="19"/>
      <c r="M152" s="19"/>
    </row>
    <row r="153" spans="1:13" s="24" customFormat="1" ht="15">
      <c r="A153" s="36"/>
      <c r="B153" s="52"/>
      <c r="C153" s="17">
        <v>2025</v>
      </c>
      <c r="D153" s="18">
        <f>SUM(E153:H153)</f>
        <v>1720.4545499999999</v>
      </c>
      <c r="E153" s="18"/>
      <c r="F153" s="18">
        <v>1514</v>
      </c>
      <c r="G153" s="18">
        <v>206.45455000000001</v>
      </c>
      <c r="H153" s="18"/>
      <c r="I153" s="18"/>
      <c r="J153" s="38"/>
      <c r="K153" s="19"/>
      <c r="L153" s="19"/>
      <c r="M153" s="19"/>
    </row>
    <row r="154" spans="1:13" s="24" customFormat="1" ht="15">
      <c r="A154" s="36" t="s">
        <v>39</v>
      </c>
      <c r="B154" s="52" t="s">
        <v>78</v>
      </c>
      <c r="C154" s="17">
        <v>2022</v>
      </c>
      <c r="D154" s="18">
        <f t="shared" si="25"/>
        <v>0</v>
      </c>
      <c r="E154" s="18"/>
      <c r="F154" s="18"/>
      <c r="G154" s="18"/>
      <c r="H154" s="18"/>
      <c r="I154" s="18"/>
      <c r="J154" s="38" t="s">
        <v>13</v>
      </c>
      <c r="K154" s="19"/>
      <c r="L154" s="19"/>
      <c r="M154" s="19"/>
    </row>
    <row r="155" spans="1:13" s="24" customFormat="1" ht="15">
      <c r="A155" s="36"/>
      <c r="B155" s="52"/>
      <c r="C155" s="17">
        <v>2023</v>
      </c>
      <c r="D155" s="18">
        <f t="shared" si="25"/>
        <v>8.8889999999999997E-2</v>
      </c>
      <c r="E155" s="18"/>
      <c r="F155" s="18"/>
      <c r="G155" s="18">
        <v>8.8889999999999997E-2</v>
      </c>
      <c r="H155" s="18"/>
      <c r="I155" s="18"/>
      <c r="J155" s="38"/>
      <c r="K155" s="19"/>
      <c r="L155" s="19"/>
      <c r="M155" s="19"/>
    </row>
    <row r="156" spans="1:13" s="24" customFormat="1" ht="15">
      <c r="A156" s="36"/>
      <c r="B156" s="52"/>
      <c r="C156" s="17">
        <v>2024</v>
      </c>
      <c r="D156" s="18">
        <f t="shared" si="25"/>
        <v>1.1199999999999999E-3</v>
      </c>
      <c r="E156" s="18"/>
      <c r="F156" s="18"/>
      <c r="G156" s="18">
        <v>1.1199999999999999E-3</v>
      </c>
      <c r="H156" s="18"/>
      <c r="I156" s="18"/>
      <c r="J156" s="38"/>
      <c r="K156" s="19"/>
      <c r="L156" s="19"/>
      <c r="M156" s="19"/>
    </row>
    <row r="157" spans="1:13" s="24" customFormat="1" ht="15">
      <c r="A157" s="36"/>
      <c r="B157" s="52"/>
      <c r="C157" s="17">
        <v>2025</v>
      </c>
      <c r="D157" s="18">
        <f t="shared" si="25"/>
        <v>4.5449999999999997E-2</v>
      </c>
      <c r="E157" s="18"/>
      <c r="F157" s="18"/>
      <c r="G157" s="18">
        <v>4.5449999999999997E-2</v>
      </c>
      <c r="H157" s="18"/>
      <c r="I157" s="18"/>
      <c r="J157" s="38"/>
      <c r="K157" s="19"/>
      <c r="L157" s="19"/>
      <c r="M157" s="19"/>
    </row>
    <row r="158" spans="1:13" s="2" customFormat="1" ht="12.75" customHeight="1">
      <c r="A158" s="15"/>
      <c r="B158" s="71" t="s">
        <v>60</v>
      </c>
      <c r="C158" s="8">
        <v>2022</v>
      </c>
      <c r="D158" s="3">
        <f t="shared" si="25"/>
        <v>1821.5909099999999</v>
      </c>
      <c r="E158" s="3">
        <f t="shared" ref="E158:I159" si="29">E146</f>
        <v>0</v>
      </c>
      <c r="F158" s="3">
        <f t="shared" si="29"/>
        <v>1603</v>
      </c>
      <c r="G158" s="3">
        <f t="shared" si="29"/>
        <v>218.59091000000001</v>
      </c>
      <c r="H158" s="3">
        <f t="shared" si="29"/>
        <v>0</v>
      </c>
      <c r="I158" s="3">
        <f t="shared" si="29"/>
        <v>0</v>
      </c>
      <c r="J158" s="42" t="s">
        <v>13</v>
      </c>
    </row>
    <row r="159" spans="1:13" s="2" customFormat="1" ht="17.25" customHeight="1">
      <c r="A159" s="15"/>
      <c r="B159" s="72"/>
      <c r="C159" s="8">
        <v>2023</v>
      </c>
      <c r="D159" s="3">
        <f t="shared" si="25"/>
        <v>1801.2</v>
      </c>
      <c r="E159" s="3">
        <f t="shared" si="29"/>
        <v>0</v>
      </c>
      <c r="F159" s="3">
        <f t="shared" si="29"/>
        <v>1621</v>
      </c>
      <c r="G159" s="3">
        <f t="shared" si="29"/>
        <v>180.2</v>
      </c>
      <c r="H159" s="3">
        <f t="shared" si="29"/>
        <v>0</v>
      </c>
      <c r="I159" s="3">
        <f t="shared" si="29"/>
        <v>0</v>
      </c>
      <c r="J159" s="42"/>
    </row>
    <row r="160" spans="1:13" s="2" customFormat="1" ht="16.5" customHeight="1">
      <c r="A160" s="15"/>
      <c r="B160" s="72"/>
      <c r="C160" s="8">
        <v>2024</v>
      </c>
      <c r="D160" s="3">
        <f t="shared" si="25"/>
        <v>1980.9</v>
      </c>
      <c r="E160" s="3">
        <f t="shared" ref="E160:I161" si="30">E148</f>
        <v>0</v>
      </c>
      <c r="F160" s="3">
        <f t="shared" si="30"/>
        <v>1763</v>
      </c>
      <c r="G160" s="3">
        <f t="shared" si="30"/>
        <v>217.89999999999998</v>
      </c>
      <c r="H160" s="3">
        <f t="shared" si="30"/>
        <v>0</v>
      </c>
      <c r="I160" s="3">
        <f t="shared" si="30"/>
        <v>0</v>
      </c>
      <c r="J160" s="42"/>
    </row>
    <row r="161" spans="1:13" s="2" customFormat="1" ht="16.5" customHeight="1">
      <c r="A161" s="15"/>
      <c r="B161" s="73"/>
      <c r="C161" s="8">
        <v>2025</v>
      </c>
      <c r="D161" s="3">
        <f t="shared" si="25"/>
        <v>1720.5</v>
      </c>
      <c r="E161" s="3">
        <f t="shared" si="30"/>
        <v>0</v>
      </c>
      <c r="F161" s="3">
        <f t="shared" si="30"/>
        <v>1514</v>
      </c>
      <c r="G161" s="3">
        <f t="shared" si="30"/>
        <v>206.5</v>
      </c>
      <c r="H161" s="3">
        <f t="shared" si="30"/>
        <v>0</v>
      </c>
      <c r="I161" s="3">
        <f t="shared" si="30"/>
        <v>0</v>
      </c>
      <c r="J161" s="42"/>
    </row>
    <row r="162" spans="1:13" s="2" customFormat="1" ht="15">
      <c r="A162" s="70" t="s">
        <v>11</v>
      </c>
      <c r="B162" s="70"/>
      <c r="C162" s="6">
        <v>2022</v>
      </c>
      <c r="D162" s="3">
        <f t="shared" si="25"/>
        <v>11714.828009999999</v>
      </c>
      <c r="E162" s="3">
        <f t="shared" ref="E162:I165" si="31">SUM(E78,E127,E140,E158)</f>
        <v>0</v>
      </c>
      <c r="F162" s="3">
        <f t="shared" si="31"/>
        <v>6084.2969999999996</v>
      </c>
      <c r="G162" s="3">
        <f t="shared" si="31"/>
        <v>5630.5310099999997</v>
      </c>
      <c r="H162" s="3">
        <f t="shared" si="31"/>
        <v>0</v>
      </c>
      <c r="I162" s="3">
        <f t="shared" si="31"/>
        <v>0</v>
      </c>
      <c r="J162" s="69"/>
      <c r="K162" s="5"/>
      <c r="L162" s="5"/>
      <c r="M162" s="5"/>
    </row>
    <row r="163" spans="1:13" s="2" customFormat="1" ht="15">
      <c r="A163" s="70"/>
      <c r="B163" s="70"/>
      <c r="C163" s="6">
        <v>2023</v>
      </c>
      <c r="D163" s="3">
        <f t="shared" si="25"/>
        <v>10136.18</v>
      </c>
      <c r="E163" s="3">
        <f t="shared" si="31"/>
        <v>0</v>
      </c>
      <c r="F163" s="3">
        <f t="shared" si="31"/>
        <v>7267.98</v>
      </c>
      <c r="G163" s="3">
        <f t="shared" si="31"/>
        <v>2868.2</v>
      </c>
      <c r="H163" s="3">
        <f t="shared" si="31"/>
        <v>0</v>
      </c>
      <c r="I163" s="3">
        <f t="shared" si="31"/>
        <v>0</v>
      </c>
      <c r="J163" s="69"/>
      <c r="K163" s="5"/>
      <c r="L163" s="5"/>
      <c r="M163" s="5"/>
    </row>
    <row r="164" spans="1:13" s="4" customFormat="1" ht="15">
      <c r="A164" s="70"/>
      <c r="B164" s="70"/>
      <c r="C164" s="6">
        <v>2024</v>
      </c>
      <c r="D164" s="3">
        <f t="shared" si="25"/>
        <v>10008.216</v>
      </c>
      <c r="E164" s="3">
        <f t="shared" si="31"/>
        <v>0</v>
      </c>
      <c r="F164" s="3">
        <f t="shared" si="31"/>
        <v>7413.8159999999998</v>
      </c>
      <c r="G164" s="3">
        <f t="shared" si="31"/>
        <v>2594.4</v>
      </c>
      <c r="H164" s="3">
        <f t="shared" si="31"/>
        <v>0</v>
      </c>
      <c r="I164" s="3">
        <f t="shared" si="31"/>
        <v>0</v>
      </c>
      <c r="J164" s="69"/>
    </row>
    <row r="165" spans="1:13" s="4" customFormat="1" ht="15">
      <c r="A165" s="70"/>
      <c r="B165" s="70"/>
      <c r="C165" s="6">
        <v>2025</v>
      </c>
      <c r="D165" s="3">
        <f t="shared" si="25"/>
        <v>9861.5859999999993</v>
      </c>
      <c r="E165" s="3">
        <f t="shared" si="31"/>
        <v>0</v>
      </c>
      <c r="F165" s="3">
        <f t="shared" si="31"/>
        <v>7166.8860000000004</v>
      </c>
      <c r="G165" s="3">
        <f t="shared" si="31"/>
        <v>2694.7</v>
      </c>
      <c r="H165" s="3">
        <f t="shared" si="31"/>
        <v>0</v>
      </c>
      <c r="I165" s="3">
        <f t="shared" si="31"/>
        <v>0</v>
      </c>
      <c r="J165" s="69"/>
    </row>
  </sheetData>
  <mergeCells count="124">
    <mergeCell ref="C1:J1"/>
    <mergeCell ref="C2:J2"/>
    <mergeCell ref="B14:B17"/>
    <mergeCell ref="C3:J3"/>
    <mergeCell ref="J5:J7"/>
    <mergeCell ref="D6:D7"/>
    <mergeCell ref="A4:J4"/>
    <mergeCell ref="J14:J17"/>
    <mergeCell ref="B10:B13"/>
    <mergeCell ref="J10:J13"/>
    <mergeCell ref="A5:A7"/>
    <mergeCell ref="A14:A17"/>
    <mergeCell ref="C5:C7"/>
    <mergeCell ref="D5:I5"/>
    <mergeCell ref="A9:J9"/>
    <mergeCell ref="E6:I6"/>
    <mergeCell ref="B5:B7"/>
    <mergeCell ref="A10:A13"/>
    <mergeCell ref="J18:J21"/>
    <mergeCell ref="A18:A21"/>
    <mergeCell ref="A83:A86"/>
    <mergeCell ref="B18:B21"/>
    <mergeCell ref="B83:B86"/>
    <mergeCell ref="A42:A45"/>
    <mergeCell ref="B38:B41"/>
    <mergeCell ref="A66:A69"/>
    <mergeCell ref="A50:A53"/>
    <mergeCell ref="B42:B45"/>
    <mergeCell ref="J119:J122"/>
    <mergeCell ref="B26:B29"/>
    <mergeCell ref="A22:A25"/>
    <mergeCell ref="B22:B25"/>
    <mergeCell ref="A26:A29"/>
    <mergeCell ref="J26:J29"/>
    <mergeCell ref="J22:J25"/>
    <mergeCell ref="J115:J118"/>
    <mergeCell ref="B87:B90"/>
    <mergeCell ref="A62:A65"/>
    <mergeCell ref="J154:J157"/>
    <mergeCell ref="J146:J149"/>
    <mergeCell ref="A140:B143"/>
    <mergeCell ref="A144:J144"/>
    <mergeCell ref="A145:J145"/>
    <mergeCell ref="A154:A157"/>
    <mergeCell ref="A146:A149"/>
    <mergeCell ref="A150:A153"/>
    <mergeCell ref="B150:B153"/>
    <mergeCell ref="J150:J153"/>
    <mergeCell ref="B62:B65"/>
    <mergeCell ref="J99:J102"/>
    <mergeCell ref="J95:J98"/>
    <mergeCell ref="B95:B98"/>
    <mergeCell ref="B99:B102"/>
    <mergeCell ref="A99:A102"/>
    <mergeCell ref="J107:J110"/>
    <mergeCell ref="J103:J106"/>
    <mergeCell ref="J70:J73"/>
    <mergeCell ref="A95:A98"/>
    <mergeCell ref="A91:A94"/>
    <mergeCell ref="B70:B73"/>
    <mergeCell ref="J91:J94"/>
    <mergeCell ref="A87:A90"/>
    <mergeCell ref="A132:A135"/>
    <mergeCell ref="J132:J135"/>
    <mergeCell ref="J136:J139"/>
    <mergeCell ref="J123:J126"/>
    <mergeCell ref="J127:J130"/>
    <mergeCell ref="J162:J165"/>
    <mergeCell ref="A162:B165"/>
    <mergeCell ref="B158:B161"/>
    <mergeCell ref="J158:J161"/>
    <mergeCell ref="A131:J131"/>
    <mergeCell ref="J111:J114"/>
    <mergeCell ref="A107:A110"/>
    <mergeCell ref="B111:B114"/>
    <mergeCell ref="B103:B106"/>
    <mergeCell ref="A111:A114"/>
    <mergeCell ref="J140:J143"/>
    <mergeCell ref="B123:B126"/>
    <mergeCell ref="A136:A139"/>
    <mergeCell ref="A127:B130"/>
    <mergeCell ref="B132:B135"/>
    <mergeCell ref="B154:B157"/>
    <mergeCell ref="A115:A118"/>
    <mergeCell ref="B107:B110"/>
    <mergeCell ref="A103:A106"/>
    <mergeCell ref="B115:B118"/>
    <mergeCell ref="B136:B139"/>
    <mergeCell ref="A123:A126"/>
    <mergeCell ref="B146:B149"/>
    <mergeCell ref="A119:A122"/>
    <mergeCell ref="B119:B122"/>
    <mergeCell ref="B30:B33"/>
    <mergeCell ref="J30:J33"/>
    <mergeCell ref="A34:A37"/>
    <mergeCell ref="A30:A33"/>
    <mergeCell ref="J34:J37"/>
    <mergeCell ref="B34:B37"/>
    <mergeCell ref="B91:B94"/>
    <mergeCell ref="A78:B81"/>
    <mergeCell ref="J74:J77"/>
    <mergeCell ref="J83:J86"/>
    <mergeCell ref="B74:B77"/>
    <mergeCell ref="J87:J90"/>
    <mergeCell ref="B46:B49"/>
    <mergeCell ref="B54:B57"/>
    <mergeCell ref="A54:A57"/>
    <mergeCell ref="B66:B69"/>
    <mergeCell ref="J66:J69"/>
    <mergeCell ref="J78:J81"/>
    <mergeCell ref="A70:A73"/>
    <mergeCell ref="J62:J65"/>
    <mergeCell ref="J50:J53"/>
    <mergeCell ref="B50:B53"/>
    <mergeCell ref="A38:A41"/>
    <mergeCell ref="A74:A77"/>
    <mergeCell ref="A82:J82"/>
    <mergeCell ref="J46:J49"/>
    <mergeCell ref="J42:J45"/>
    <mergeCell ref="J38:J41"/>
    <mergeCell ref="A58:A61"/>
    <mergeCell ref="B58:B61"/>
    <mergeCell ref="J58:J61"/>
    <mergeCell ref="A46:A49"/>
  </mergeCells>
  <phoneticPr fontId="6" type="noConversion"/>
  <pageMargins left="0.19685039370078741" right="0.19685039370078741" top="0.74803149606299213" bottom="0.15748031496062992" header="0.31496062992125984" footer="0.31496062992125984"/>
  <pageSetup paperSize="9" fitToHeight="2" orientation="landscape" r:id="rId1"/>
  <rowBreaks count="6" manualBreakCount="6">
    <brk id="21" max="16383" man="1"/>
    <brk id="45" max="16383" man="1"/>
    <brk id="69" max="16383" man="1"/>
    <brk id="94" max="16383" man="1"/>
    <brk id="126" max="9" man="1"/>
    <brk id="1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Приложение2</vt:lpstr>
      <vt:lpstr>Приложение2!Заголовки_для_печати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2022-09-29T14:23:44Z</cp:lastPrinted>
  <dcterms:created xsi:type="dcterms:W3CDTF">2006-09-28T05:33:49Z</dcterms:created>
  <dcterms:modified xsi:type="dcterms:W3CDTF">2023-01-25T13:37:28Z</dcterms:modified>
</cp:coreProperties>
</file>