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1020" windowWidth="15015" windowHeight="11505" tabRatio="611" activeTab="0"/>
  </bookViews>
  <sheets>
    <sheet name="прил. 2.1 на 2023-2024" sheetId="1" r:id="rId1"/>
    <sheet name="Доп.норматив 2023-2024" sheetId="2" r:id="rId2"/>
  </sheets>
  <definedNames>
    <definedName name="_xlnm.Print_Titles" localSheetId="0">'прил. 2.1 на 2023-2024'!$13:$14</definedName>
  </definedNames>
  <calcPr fullCalcOnLoad="1"/>
</workbook>
</file>

<file path=xl/sharedStrings.xml><?xml version="1.0" encoding="utf-8"?>
<sst xmlns="http://schemas.openxmlformats.org/spreadsheetml/2006/main" count="107" uniqueCount="102">
  <si>
    <t>Доходы от оказания платных услуг (работ) и компенсации затрат государства</t>
  </si>
  <si>
    <t>Налоговые и неналоговые доходы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</si>
  <si>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</si>
  <si>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</si>
  <si>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</si>
  <si>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</si>
  <si>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</si>
  <si>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</si>
  <si>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</si>
  <si>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</si>
  <si>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</si>
  <si>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1 16 00000 00 0000 000</t>
  </si>
  <si>
    <t xml:space="preserve"> 2 00 00000 00 0000 000</t>
  </si>
  <si>
    <t xml:space="preserve"> 2 02 00000 00 0000 000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</si>
  <si>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</si>
  <si>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</si>
  <si>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</si>
  <si>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</si>
  <si>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</si>
  <si>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</si>
  <si>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</si>
  <si>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</si>
  <si>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</si>
  <si>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</si>
  <si>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</si>
  <si>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</si>
  <si>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</si>
  <si>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>Сумма (тыс.руб.)</t>
  </si>
  <si>
    <t xml:space="preserve"> Единый сельскохозяйственный налог</t>
  </si>
  <si>
    <t>Это -   доп. Сведения</t>
  </si>
  <si>
    <t>тыс.руб.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</si>
  <si>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</si>
  <si>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</si>
  <si>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</si>
  <si>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</si>
  <si>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</si>
  <si>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</si>
  <si>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</si>
  <si>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</si>
  <si>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</si>
  <si>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</si>
  <si>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</si>
  <si>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</si>
  <si>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</si>
  <si>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</si>
  <si>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</si>
  <si>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</si>
  <si>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</si>
  <si>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</si>
  <si>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</si>
  <si>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</si>
  <si>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</si>
  <si>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                                                                         Приложение  2.1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</si>
  <si>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</si>
  <si>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</si>
  <si>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</si>
  <si>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</si>
  <si>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</si>
  <si>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</si>
  <si>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</si>
  <si>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</si>
  <si>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</si>
  <si>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</si>
  <si>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</si>
  <si>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</si>
  <si>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</si>
  <si>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</si>
  <si>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</si>
  <si>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</si>
  <si>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</si>
  <si>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</si>
  <si>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Всего доходов</t>
  </si>
  <si>
    <t xml:space="preserve"> 1 01 02010 01 0000 110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</si>
  <si>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</si>
  <si>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</si>
  <si>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</si>
  <si>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</si>
  <si>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</si>
  <si>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1 01 02040 01 0000 110 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</si>
  <si>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</si>
  <si>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Дотации бюджетам бюджетной системы Российской Федерации
</t>
  </si>
  <si>
    <t>доп норматив  от кбк по основному нормативу 15 %</t>
  </si>
  <si>
    <t>доп норматив от кбк по основному нормативу 10 %</t>
  </si>
  <si>
    <t xml:space="preserve"> 2 01 00000 00 0000 000
</t>
  </si>
  <si>
    <t xml:space="preserve">Безвозмездные поступления от нерезидентов
</t>
  </si>
  <si>
    <t xml:space="preserve"> 2 01 05000 05 0000 150</t>
  </si>
  <si>
    <t>Безвозмездные поступления от нерезидентов в бюджеты муниципальных районов</t>
  </si>
  <si>
    <t>2023 год</t>
  </si>
  <si>
    <t xml:space="preserve">от       №    -рсд   </t>
  </si>
  <si>
    <t xml:space="preserve">              Ленинградской области на 2023-2024 годы</t>
  </si>
  <si>
    <t>доп норматив всего 38,42 %</t>
  </si>
  <si>
    <t>доп норматив всего 38,48 %</t>
  </si>
  <si>
    <t>2024 год</t>
  </si>
  <si>
    <t xml:space="preserve">Налог на доходы физических лиц                     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</si>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</sst>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5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79" fontId="4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7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179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5" fillId="0" borderId="0" xfId="0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4" fillId="0" borderId="11" xfId="0" applyFont="1" applyBorder="1" applyAlignment="1">
      <alignment vertical="justify" wrapText="1"/>
    </xf>
    <xf numFmtId="0" fontId="8" fillId="0" borderId="11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183" fontId="8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4" xfId="0" applyFont="1" applyBorder="1" applyAlignment="1">
      <alignment horizontal="left" vertical="justify" wrapText="1"/>
    </xf>
    <xf numFmtId="0" fontId="10" fillId="0" borderId="14" xfId="0" applyFont="1" applyBorder="1" applyAlignment="1">
      <alignment horizontal="left"/>
    </xf>
    <xf numFmtId="0" fontId="10" fillId="34" borderId="12" xfId="0" applyFont="1" applyFill="1" applyBorder="1" applyAlignment="1">
      <alignment/>
    </xf>
    <xf numFmtId="0" fontId="10" fillId="0" borderId="0" xfId="0" applyFont="1" applyAlignment="1">
      <alignment horizontal="right"/>
    </xf>
    <xf numFmtId="179" fontId="10" fillId="0" borderId="0" xfId="60" applyNumberFormat="1" applyFont="1" applyFill="1" applyBorder="1" applyAlignment="1">
      <alignment horizontal="right"/>
    </xf>
    <xf numFmtId="0" fontId="8" fillId="34" borderId="11" xfId="0" applyNumberFormat="1" applyFont="1" applyFill="1" applyBorder="1" applyAlignment="1">
      <alignment vertical="justify" wrapText="1"/>
    </xf>
    <xf numFmtId="0" fontId="10" fillId="0" borderId="14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2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vertical="justify" wrapText="1"/>
    </xf>
    <xf numFmtId="0" fontId="17" fillId="0" borderId="12" xfId="0" applyFont="1" applyBorder="1" applyAlignment="1">
      <alignment horizontal="left"/>
    </xf>
    <xf numFmtId="0" fontId="17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0" fontId="0" fillId="0" borderId="0" xfId="0" applyFill="1" applyBorder="1" applyAlignment="1">
      <alignment horizontal="right" wrapText="1"/>
    </xf>
    <xf numFmtId="0" fontId="18" fillId="0" borderId="11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vertical="justify" wrapText="1"/>
    </xf>
    <xf numFmtId="0" fontId="18" fillId="0" borderId="11" xfId="0" applyFont="1" applyBorder="1" applyAlignment="1">
      <alignment vertical="justify" wrapText="1"/>
    </xf>
    <xf numFmtId="0" fontId="18" fillId="0" borderId="11" xfId="0" applyFont="1" applyBorder="1" applyAlignment="1">
      <alignment horizontal="left" vertical="justify" wrapText="1"/>
    </xf>
    <xf numFmtId="0" fontId="18" fillId="0" borderId="16" xfId="0" applyFont="1" applyBorder="1" applyAlignment="1">
      <alignment vertical="justify" wrapText="1"/>
    </xf>
    <xf numFmtId="0" fontId="18" fillId="0" borderId="17" xfId="0" applyFont="1" applyBorder="1" applyAlignment="1">
      <alignment vertical="justify" wrapText="1"/>
    </xf>
    <xf numFmtId="0" fontId="54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7" fillId="35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79" fontId="13" fillId="0" borderId="21" xfId="0" applyNumberFormat="1" applyFont="1" applyBorder="1" applyAlignment="1">
      <alignment horizontal="right" wrapText="1"/>
    </xf>
    <xf numFmtId="179" fontId="13" fillId="0" borderId="22" xfId="0" applyNumberFormat="1" applyFont="1" applyBorder="1" applyAlignment="1">
      <alignment horizontal="right" wrapText="1"/>
    </xf>
    <xf numFmtId="179" fontId="12" fillId="0" borderId="23" xfId="0" applyNumberFormat="1" applyFont="1" applyBorder="1" applyAlignment="1">
      <alignment/>
    </xf>
    <xf numFmtId="179" fontId="12" fillId="0" borderId="24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179" fontId="8" fillId="0" borderId="24" xfId="0" applyNumberFormat="1" applyFont="1" applyBorder="1" applyAlignment="1">
      <alignment/>
    </xf>
    <xf numFmtId="179" fontId="8" fillId="34" borderId="23" xfId="0" applyNumberFormat="1" applyFont="1" applyFill="1" applyBorder="1" applyAlignment="1">
      <alignment/>
    </xf>
    <xf numFmtId="179" fontId="8" fillId="34" borderId="24" xfId="0" applyNumberFormat="1" applyFont="1" applyFill="1" applyBorder="1" applyAlignment="1">
      <alignment/>
    </xf>
    <xf numFmtId="179" fontId="8" fillId="0" borderId="23" xfId="0" applyNumberFormat="1" applyFont="1" applyFill="1" applyBorder="1" applyAlignment="1">
      <alignment/>
    </xf>
    <xf numFmtId="179" fontId="8" fillId="0" borderId="24" xfId="0" applyNumberFormat="1" applyFont="1" applyFill="1" applyBorder="1" applyAlignment="1">
      <alignment/>
    </xf>
    <xf numFmtId="179" fontId="8" fillId="0" borderId="25" xfId="0" applyNumberFormat="1" applyFont="1" applyFill="1" applyBorder="1" applyAlignment="1">
      <alignment/>
    </xf>
    <xf numFmtId="179" fontId="8" fillId="0" borderId="26" xfId="0" applyNumberFormat="1" applyFont="1" applyFill="1" applyBorder="1" applyAlignment="1">
      <alignment/>
    </xf>
    <xf numFmtId="179" fontId="13" fillId="0" borderId="23" xfId="0" applyNumberFormat="1" applyFont="1" applyBorder="1" applyAlignment="1">
      <alignment/>
    </xf>
    <xf numFmtId="179" fontId="13" fillId="0" borderId="24" xfId="0" applyNumberFormat="1" applyFont="1" applyBorder="1" applyAlignment="1">
      <alignment/>
    </xf>
    <xf numFmtId="179" fontId="9" fillId="0" borderId="27" xfId="0" applyNumberFormat="1" applyFont="1" applyFill="1" applyBorder="1" applyAlignment="1">
      <alignment/>
    </xf>
    <xf numFmtId="179" fontId="9" fillId="0" borderId="28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9" fillId="0" borderId="29" xfId="0" applyFont="1" applyBorder="1" applyAlignment="1">
      <alignment horizontal="left" vertical="justify"/>
    </xf>
    <xf numFmtId="0" fontId="15" fillId="0" borderId="30" xfId="0" applyFont="1" applyBorder="1" applyAlignment="1">
      <alignment horizontal="left" vertical="justify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173" fontId="11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zoomScalePageLayoutView="0" workbookViewId="0" topLeftCell="A1">
      <selection activeCell="I18" sqref="I18"/>
    </sheetView>
  </sheetViews>
  <sheetFormatPr defaultColWidth="8.875" defaultRowHeight="12.75"/>
  <cols>
    <col min="1" max="1" width="23.75390625" style="9" customWidth="1"/>
    <col min="2" max="2" width="87.875" style="9" customWidth="1"/>
    <col min="3" max="4" width="12.875" style="11" customWidth="1"/>
    <col min="5" max="16384" width="8.875" style="9" customWidth="1"/>
  </cols>
  <sheetData>
    <row r="1" spans="3:4" ht="15">
      <c r="C1" s="32"/>
      <c r="D1" s="32" t="s">
        <v>52</v>
      </c>
    </row>
    <row r="2" spans="3:4" ht="15">
      <c r="C2" s="32"/>
      <c r="D2" s="32" t="s">
        <v>14</v>
      </c>
    </row>
    <row r="3" spans="3:4" ht="15">
      <c r="C3" s="32"/>
      <c r="D3" s="32" t="s">
        <v>15</v>
      </c>
    </row>
    <row r="4" spans="3:4" ht="15">
      <c r="C4" s="32"/>
      <c r="D4" s="32" t="s">
        <v>16</v>
      </c>
    </row>
    <row r="5" spans="3:4" ht="15">
      <c r="C5" s="32"/>
      <c r="D5" s="32" t="s">
        <v>17</v>
      </c>
    </row>
    <row r="6" spans="2:4" ht="15">
      <c r="B6" s="10"/>
      <c r="C6" s="33"/>
      <c r="D6" s="33" t="s">
        <v>88</v>
      </c>
    </row>
    <row r="7" spans="2:4" ht="15">
      <c r="B7" s="77"/>
      <c r="C7" s="77"/>
      <c r="D7" s="77"/>
    </row>
    <row r="8" spans="2:4" ht="12.75">
      <c r="B8" s="45"/>
      <c r="C8" s="45"/>
      <c r="D8" s="45"/>
    </row>
    <row r="10" spans="1:4" ht="18.75">
      <c r="A10" s="80" t="s">
        <v>25</v>
      </c>
      <c r="B10" s="80"/>
      <c r="C10" s="80"/>
      <c r="D10" s="81"/>
    </row>
    <row r="11" spans="1:4" ht="18.75">
      <c r="A11" s="80" t="s">
        <v>89</v>
      </c>
      <c r="B11" s="80"/>
      <c r="C11" s="80"/>
      <c r="D11" s="80"/>
    </row>
    <row r="12" ht="15.75" thickBot="1">
      <c r="B12" s="12"/>
    </row>
    <row r="13" spans="1:4" ht="13.5">
      <c r="A13" s="82" t="s">
        <v>26</v>
      </c>
      <c r="B13" s="84" t="s">
        <v>2</v>
      </c>
      <c r="C13" s="86" t="s">
        <v>27</v>
      </c>
      <c r="D13" s="87"/>
    </row>
    <row r="14" spans="1:4" ht="13.5" thickBot="1">
      <c r="A14" s="83"/>
      <c r="B14" s="85"/>
      <c r="C14" s="59">
        <v>2023</v>
      </c>
      <c r="D14" s="60">
        <v>2024</v>
      </c>
    </row>
    <row r="15" spans="1:4" ht="14.25">
      <c r="A15" s="36" t="s">
        <v>3</v>
      </c>
      <c r="B15" s="13" t="s">
        <v>1</v>
      </c>
      <c r="C15" s="61">
        <f>C16+C24+C28+C29+C38+C43+C47+C40+C22</f>
        <v>580754.5</v>
      </c>
      <c r="D15" s="62">
        <f>D16+D24+D28+D29+D38+D43+D47+D40+D22</f>
        <v>597821.3</v>
      </c>
    </row>
    <row r="16" spans="1:4" ht="13.5">
      <c r="A16" s="37" t="s">
        <v>4</v>
      </c>
      <c r="B16" s="47" t="s">
        <v>94</v>
      </c>
      <c r="C16" s="63">
        <f>C17</f>
        <v>306261</v>
      </c>
      <c r="D16" s="64">
        <f>D17</f>
        <v>312737.10000000003</v>
      </c>
    </row>
    <row r="17" spans="1:4" ht="15">
      <c r="A17" s="28" t="s">
        <v>5</v>
      </c>
      <c r="B17" s="46" t="s">
        <v>93</v>
      </c>
      <c r="C17" s="65">
        <f>SUM(C18:C21)</f>
        <v>306261</v>
      </c>
      <c r="D17" s="66">
        <f>SUM(D18:D21)</f>
        <v>312737.10000000003</v>
      </c>
    </row>
    <row r="18" spans="1:4" ht="39">
      <c r="A18" s="28" t="s">
        <v>72</v>
      </c>
      <c r="B18" s="14" t="s">
        <v>73</v>
      </c>
      <c r="C18" s="65">
        <v>279616.3</v>
      </c>
      <c r="D18" s="66">
        <v>285529</v>
      </c>
    </row>
    <row r="19" spans="1:4" ht="51" customHeight="1">
      <c r="A19" s="28" t="s">
        <v>74</v>
      </c>
      <c r="B19" s="14" t="s">
        <v>75</v>
      </c>
      <c r="C19" s="65">
        <v>1837.5</v>
      </c>
      <c r="D19" s="66">
        <v>1876.4</v>
      </c>
    </row>
    <row r="20" spans="1:4" ht="26.25">
      <c r="A20" s="28" t="s">
        <v>76</v>
      </c>
      <c r="B20" s="14" t="s">
        <v>77</v>
      </c>
      <c r="C20" s="65">
        <v>5819</v>
      </c>
      <c r="D20" s="66">
        <v>5942</v>
      </c>
    </row>
    <row r="21" spans="1:4" ht="51.75">
      <c r="A21" s="28" t="s">
        <v>78</v>
      </c>
      <c r="B21" s="14" t="s">
        <v>79</v>
      </c>
      <c r="C21" s="65">
        <v>18988.2</v>
      </c>
      <c r="D21" s="66">
        <v>19389.7</v>
      </c>
    </row>
    <row r="22" spans="1:4" ht="13.5">
      <c r="A22" s="41" t="s">
        <v>59</v>
      </c>
      <c r="B22" s="47" t="s">
        <v>60</v>
      </c>
      <c r="C22" s="63">
        <f>SUM(C23)</f>
        <v>1114.8</v>
      </c>
      <c r="D22" s="64">
        <f>SUM(D23)</f>
        <v>1159.4</v>
      </c>
    </row>
    <row r="23" spans="1:4" ht="19.5" customHeight="1">
      <c r="A23" s="42" t="s">
        <v>61</v>
      </c>
      <c r="B23" s="46" t="s">
        <v>62</v>
      </c>
      <c r="C23" s="65">
        <v>1114.8</v>
      </c>
      <c r="D23" s="66">
        <v>1159.4</v>
      </c>
    </row>
    <row r="24" spans="1:4" ht="13.5">
      <c r="A24" s="37" t="s">
        <v>6</v>
      </c>
      <c r="B24" s="47" t="s">
        <v>95</v>
      </c>
      <c r="C24" s="63">
        <f>SUM(C25:C27)</f>
        <v>162326</v>
      </c>
      <c r="D24" s="64">
        <f>SUM(D25:D27)</f>
        <v>169016.2</v>
      </c>
    </row>
    <row r="25" spans="1:4" ht="15">
      <c r="A25" s="28" t="s">
        <v>47</v>
      </c>
      <c r="B25" s="46" t="s">
        <v>48</v>
      </c>
      <c r="C25" s="65">
        <v>158432.5</v>
      </c>
      <c r="D25" s="66">
        <v>164928.2</v>
      </c>
    </row>
    <row r="26" spans="1:4" ht="15">
      <c r="A26" s="28" t="s">
        <v>22</v>
      </c>
      <c r="B26" s="46" t="s">
        <v>28</v>
      </c>
      <c r="C26" s="65">
        <v>26.2</v>
      </c>
      <c r="D26" s="66">
        <v>27.3</v>
      </c>
    </row>
    <row r="27" spans="1:4" ht="15">
      <c r="A27" s="28" t="s">
        <v>33</v>
      </c>
      <c r="B27" s="46" t="s">
        <v>34</v>
      </c>
      <c r="C27" s="65">
        <v>3867.3</v>
      </c>
      <c r="D27" s="66">
        <v>4060.7</v>
      </c>
    </row>
    <row r="28" spans="1:4" ht="13.5">
      <c r="A28" s="37" t="s">
        <v>7</v>
      </c>
      <c r="B28" s="47" t="s">
        <v>96</v>
      </c>
      <c r="C28" s="63">
        <v>8067.1</v>
      </c>
      <c r="D28" s="64">
        <v>8309.1</v>
      </c>
    </row>
    <row r="29" spans="1:4" ht="27" customHeight="1">
      <c r="A29" s="37" t="s">
        <v>18</v>
      </c>
      <c r="B29" s="47" t="s">
        <v>97</v>
      </c>
      <c r="C29" s="63">
        <f>C30+C34+C36</f>
        <v>55222.6</v>
      </c>
      <c r="D29" s="64">
        <f>D30+D34+D36</f>
        <v>57402.5</v>
      </c>
    </row>
    <row r="30" spans="1:4" ht="48">
      <c r="A30" s="38" t="s">
        <v>19</v>
      </c>
      <c r="B30" s="17" t="s">
        <v>20</v>
      </c>
      <c r="C30" s="63">
        <f>C31+C33+C32</f>
        <v>54177.7</v>
      </c>
      <c r="D30" s="64">
        <f>D31+D33+D32</f>
        <v>56357.6</v>
      </c>
    </row>
    <row r="31" spans="1:4" ht="39">
      <c r="A31" s="30" t="s">
        <v>32</v>
      </c>
      <c r="B31" s="14" t="s">
        <v>31</v>
      </c>
      <c r="C31" s="65">
        <v>44889</v>
      </c>
      <c r="D31" s="66">
        <v>46698</v>
      </c>
    </row>
    <row r="32" spans="1:4" ht="39">
      <c r="A32" s="43" t="s">
        <v>63</v>
      </c>
      <c r="B32" s="44" t="s">
        <v>64</v>
      </c>
      <c r="C32" s="65">
        <v>292</v>
      </c>
      <c r="D32" s="66">
        <v>303</v>
      </c>
    </row>
    <row r="33" spans="1:4" ht="27" customHeight="1">
      <c r="A33" s="31" t="s">
        <v>50</v>
      </c>
      <c r="B33" s="34" t="s">
        <v>51</v>
      </c>
      <c r="C33" s="67">
        <v>8996.7</v>
      </c>
      <c r="D33" s="68">
        <v>9356.6</v>
      </c>
    </row>
    <row r="34" spans="1:4" s="16" customFormat="1" ht="19.5" customHeight="1">
      <c r="A34" s="39" t="s">
        <v>36</v>
      </c>
      <c r="B34" s="48" t="s">
        <v>37</v>
      </c>
      <c r="C34" s="63">
        <f>C35</f>
        <v>1</v>
      </c>
      <c r="D34" s="64">
        <f>D35</f>
        <v>1</v>
      </c>
    </row>
    <row r="35" spans="1:4" ht="28.5" customHeight="1">
      <c r="A35" s="29" t="s">
        <v>38</v>
      </c>
      <c r="B35" s="23" t="s">
        <v>39</v>
      </c>
      <c r="C35" s="65">
        <v>1</v>
      </c>
      <c r="D35" s="66">
        <v>1</v>
      </c>
    </row>
    <row r="36" spans="1:4" ht="34.5" customHeight="1">
      <c r="A36" s="36" t="s">
        <v>53</v>
      </c>
      <c r="B36" s="22" t="s">
        <v>54</v>
      </c>
      <c r="C36" s="63">
        <f>C37</f>
        <v>1043.9</v>
      </c>
      <c r="D36" s="64">
        <f>D37</f>
        <v>1043.9</v>
      </c>
    </row>
    <row r="37" spans="1:4" ht="44.25" customHeight="1">
      <c r="A37" s="35" t="s">
        <v>55</v>
      </c>
      <c r="B37" s="23" t="s">
        <v>56</v>
      </c>
      <c r="C37" s="65">
        <v>1043.9</v>
      </c>
      <c r="D37" s="66">
        <v>1043.9</v>
      </c>
    </row>
    <row r="38" spans="1:4" s="16" customFormat="1" ht="13.5">
      <c r="A38" s="37" t="s">
        <v>8</v>
      </c>
      <c r="B38" s="47" t="s">
        <v>24</v>
      </c>
      <c r="C38" s="63">
        <f>C39</f>
        <v>7914.6</v>
      </c>
      <c r="D38" s="64">
        <f>D39</f>
        <v>7914.6</v>
      </c>
    </row>
    <row r="39" spans="1:4" s="16" customFormat="1" ht="15">
      <c r="A39" s="26" t="s">
        <v>45</v>
      </c>
      <c r="B39" s="46" t="s">
        <v>46</v>
      </c>
      <c r="C39" s="65">
        <v>7914.6</v>
      </c>
      <c r="D39" s="66">
        <v>7914.6</v>
      </c>
    </row>
    <row r="40" spans="1:4" s="16" customFormat="1" ht="13.5">
      <c r="A40" s="40" t="s">
        <v>21</v>
      </c>
      <c r="B40" s="47" t="s">
        <v>0</v>
      </c>
      <c r="C40" s="63">
        <f>C42+C41</f>
        <v>34673.3</v>
      </c>
      <c r="D40" s="64">
        <f>D42+D41</f>
        <v>36094.9</v>
      </c>
    </row>
    <row r="41" spans="1:4" ht="17.25" customHeight="1">
      <c r="A41" s="28" t="s">
        <v>35</v>
      </c>
      <c r="B41" s="49" t="s">
        <v>40</v>
      </c>
      <c r="C41" s="65">
        <v>34440.8</v>
      </c>
      <c r="D41" s="66">
        <v>35852.9</v>
      </c>
    </row>
    <row r="42" spans="1:4" ht="17.25" customHeight="1">
      <c r="A42" s="28" t="s">
        <v>43</v>
      </c>
      <c r="B42" s="50" t="s">
        <v>44</v>
      </c>
      <c r="C42" s="65">
        <v>232.5</v>
      </c>
      <c r="D42" s="66">
        <v>242</v>
      </c>
    </row>
    <row r="43" spans="1:4" ht="13.5">
      <c r="A43" s="37" t="s">
        <v>9</v>
      </c>
      <c r="B43" s="47" t="s">
        <v>98</v>
      </c>
      <c r="C43" s="63">
        <f>C45+C44+C46</f>
        <v>3936.9</v>
      </c>
      <c r="D43" s="64">
        <f>D45+D44+D46</f>
        <v>3936.9</v>
      </c>
    </row>
    <row r="44" spans="1:4" ht="41.25" customHeight="1">
      <c r="A44" s="26" t="s">
        <v>10</v>
      </c>
      <c r="B44" s="24" t="s">
        <v>41</v>
      </c>
      <c r="C44" s="65">
        <v>527.4</v>
      </c>
      <c r="D44" s="66">
        <v>527.4</v>
      </c>
    </row>
    <row r="45" spans="1:4" ht="18.75" customHeight="1">
      <c r="A45" s="26" t="s">
        <v>49</v>
      </c>
      <c r="B45" s="14" t="s">
        <v>42</v>
      </c>
      <c r="C45" s="65">
        <v>1559.5</v>
      </c>
      <c r="D45" s="66">
        <v>1559.5</v>
      </c>
    </row>
    <row r="46" spans="1:4" ht="39">
      <c r="A46" s="26" t="s">
        <v>69</v>
      </c>
      <c r="B46" s="14" t="s">
        <v>70</v>
      </c>
      <c r="C46" s="65">
        <v>1850</v>
      </c>
      <c r="D46" s="66">
        <v>1850</v>
      </c>
    </row>
    <row r="47" spans="1:4" ht="13.5">
      <c r="A47" s="37" t="s">
        <v>11</v>
      </c>
      <c r="B47" s="47" t="s">
        <v>99</v>
      </c>
      <c r="C47" s="63">
        <v>1238.2</v>
      </c>
      <c r="D47" s="64">
        <v>1250.6</v>
      </c>
    </row>
    <row r="48" spans="1:4" ht="15" customHeight="1">
      <c r="A48" s="37" t="s">
        <v>12</v>
      </c>
      <c r="B48" s="18" t="s">
        <v>100</v>
      </c>
      <c r="C48" s="73">
        <f>C51+C49</f>
        <v>957551.9999999999</v>
      </c>
      <c r="D48" s="74">
        <f>D51+D49</f>
        <v>898244.1</v>
      </c>
    </row>
    <row r="49" spans="1:4" ht="16.5" customHeight="1" hidden="1">
      <c r="A49" s="40" t="s">
        <v>83</v>
      </c>
      <c r="B49" s="48" t="s">
        <v>84</v>
      </c>
      <c r="C49" s="73">
        <f>C50</f>
        <v>0</v>
      </c>
      <c r="D49" s="74">
        <f>D50</f>
        <v>0</v>
      </c>
    </row>
    <row r="50" spans="1:4" ht="14.25" customHeight="1" hidden="1">
      <c r="A50" s="58" t="s">
        <v>85</v>
      </c>
      <c r="B50" s="57" t="s">
        <v>86</v>
      </c>
      <c r="C50" s="65">
        <v>0</v>
      </c>
      <c r="D50" s="66">
        <v>0</v>
      </c>
    </row>
    <row r="51" spans="1:4" ht="15" customHeight="1">
      <c r="A51" s="37" t="s">
        <v>13</v>
      </c>
      <c r="B51" s="47" t="s">
        <v>101</v>
      </c>
      <c r="C51" s="63">
        <f>SUM(C52:C55)</f>
        <v>957551.9999999999</v>
      </c>
      <c r="D51" s="64">
        <f>SUM(D52:D55)</f>
        <v>898244.1</v>
      </c>
    </row>
    <row r="52" spans="1:4" ht="16.5" customHeight="1">
      <c r="A52" s="26" t="s">
        <v>65</v>
      </c>
      <c r="B52" s="51" t="s">
        <v>80</v>
      </c>
      <c r="C52" s="65">
        <v>51518.3</v>
      </c>
      <c r="D52" s="66">
        <v>51541.6</v>
      </c>
    </row>
    <row r="53" spans="1:4" ht="16.5" customHeight="1">
      <c r="A53" s="26" t="s">
        <v>66</v>
      </c>
      <c r="B53" s="51" t="s">
        <v>57</v>
      </c>
      <c r="C53" s="65">
        <v>65766.3</v>
      </c>
      <c r="D53" s="66">
        <v>7178.4</v>
      </c>
    </row>
    <row r="54" spans="1:4" s="19" customFormat="1" ht="14.25" customHeight="1">
      <c r="A54" s="26" t="s">
        <v>67</v>
      </c>
      <c r="B54" s="51" t="s">
        <v>58</v>
      </c>
      <c r="C54" s="69">
        <v>801504.2</v>
      </c>
      <c r="D54" s="70">
        <v>800760.9</v>
      </c>
    </row>
    <row r="55" spans="1:4" ht="15.75" thickBot="1">
      <c r="A55" s="27" t="s">
        <v>68</v>
      </c>
      <c r="B55" s="52" t="s">
        <v>23</v>
      </c>
      <c r="C55" s="71">
        <v>38763.2</v>
      </c>
      <c r="D55" s="72">
        <v>38763.2</v>
      </c>
    </row>
    <row r="56" spans="1:4" ht="16.5" thickBot="1">
      <c r="A56" s="78" t="s">
        <v>71</v>
      </c>
      <c r="B56" s="79"/>
      <c r="C56" s="75">
        <f>C48+C15</f>
        <v>1538306.5</v>
      </c>
      <c r="D56" s="76">
        <f>D48+D15</f>
        <v>1496065.4</v>
      </c>
    </row>
    <row r="57" spans="3:4" ht="12.75">
      <c r="C57" s="20"/>
      <c r="D57" s="20"/>
    </row>
    <row r="58" spans="3:4" ht="12.75">
      <c r="C58" s="25"/>
      <c r="D58" s="25"/>
    </row>
    <row r="59" spans="3:4" ht="12.75">
      <c r="C59" s="15"/>
      <c r="D59" s="15"/>
    </row>
    <row r="63" spans="3:4" ht="12.75">
      <c r="C63" s="21"/>
      <c r="D63" s="21"/>
    </row>
  </sheetData>
  <sheetProtection/>
  <mergeCells count="7">
    <mergeCell ref="B7:D7"/>
    <mergeCell ref="A56:B56"/>
    <mergeCell ref="A10:D10"/>
    <mergeCell ref="A11:D11"/>
    <mergeCell ref="A13:A14"/>
    <mergeCell ref="B13:B14"/>
    <mergeCell ref="C13:D13"/>
  </mergeCells>
  <printOptions/>
  <pageMargins left="0.7874015748031497" right="0.3937007874015748" top="0.3937007874015748" bottom="0" header="0.31496062992125984" footer="0.31496062992125984"/>
  <pageSetup fitToHeight="2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37.00390625" style="0" customWidth="1"/>
    <col min="2" max="2" width="8.625" style="0" customWidth="1"/>
    <col min="3" max="3" width="14.75390625" style="0" customWidth="1"/>
    <col min="4" max="4" width="13.625" style="0" customWidth="1"/>
    <col min="5" max="5" width="13.25390625" style="4" customWidth="1"/>
  </cols>
  <sheetData>
    <row r="1" ht="12.75">
      <c r="A1" s="3" t="s">
        <v>29</v>
      </c>
    </row>
    <row r="2" ht="12.75">
      <c r="C2" s="1"/>
    </row>
    <row r="3" ht="12.75">
      <c r="C3" s="1"/>
    </row>
    <row r="4" spans="1:3" ht="12.75">
      <c r="A4" t="s">
        <v>87</v>
      </c>
      <c r="C4" s="1"/>
    </row>
    <row r="5" spans="3:4" ht="12.75">
      <c r="C5" s="2"/>
      <c r="D5" s="5"/>
    </row>
    <row r="6" spans="1:8" ht="14.25">
      <c r="A6" t="s">
        <v>81</v>
      </c>
      <c r="C6" s="54">
        <f>('прил. 2.1 на 2023-2024'!C18+'прил. 2.1 на 2023-2024'!C19+'прил. 2.1 на 2023-2024'!C20)/0.5342*0.3842</f>
        <v>206608.404642456</v>
      </c>
      <c r="D6" s="5" t="s">
        <v>30</v>
      </c>
      <c r="E6" s="6"/>
      <c r="F6" s="2"/>
      <c r="G6" s="2"/>
      <c r="H6" s="2"/>
    </row>
    <row r="7" spans="1:8" ht="14.25">
      <c r="A7" t="s">
        <v>82</v>
      </c>
      <c r="C7" s="54">
        <f>'прил. 2.1 на 2023-2024'!C21/0.4842*0.3842</f>
        <v>15066.638661710038</v>
      </c>
      <c r="D7" s="5"/>
      <c r="E7" s="6"/>
      <c r="F7" s="2"/>
      <c r="G7" s="2"/>
      <c r="H7" s="2"/>
    </row>
    <row r="8" spans="1:8" ht="15.75">
      <c r="A8" s="53" t="s">
        <v>90</v>
      </c>
      <c r="B8" s="7"/>
      <c r="C8" s="55">
        <f>C6+C7</f>
        <v>221675.04330416606</v>
      </c>
      <c r="D8" s="8" t="s">
        <v>30</v>
      </c>
      <c r="E8" s="6"/>
      <c r="F8" s="2"/>
      <c r="G8" s="2"/>
      <c r="H8" s="2"/>
    </row>
    <row r="9" spans="3:8" ht="12.75">
      <c r="C9" s="56"/>
      <c r="D9" s="2"/>
      <c r="E9" s="6"/>
      <c r="F9" s="2"/>
      <c r="G9" s="2"/>
      <c r="H9" s="2"/>
    </row>
    <row r="10" spans="3:8" ht="12.75">
      <c r="C10" s="56"/>
      <c r="D10" s="2"/>
      <c r="E10" s="6"/>
      <c r="F10" s="2"/>
      <c r="G10" s="2"/>
      <c r="H10" s="2"/>
    </row>
    <row r="11" spans="3:8" ht="12.75">
      <c r="C11" s="56"/>
      <c r="D11" s="2"/>
      <c r="E11" s="6"/>
      <c r="F11" s="2"/>
      <c r="G11" s="2"/>
      <c r="H11" s="2"/>
    </row>
    <row r="12" spans="1:3" ht="12.75">
      <c r="A12" t="s">
        <v>92</v>
      </c>
      <c r="C12" s="56"/>
    </row>
    <row r="13" spans="3:4" ht="12.75">
      <c r="C13" s="56"/>
      <c r="D13" s="5"/>
    </row>
    <row r="14" spans="1:4" ht="14.25">
      <c r="A14" t="s">
        <v>81</v>
      </c>
      <c r="C14" s="54">
        <f>('прил. 2.1 на 2023-2024'!D18+'прил. 2.1 на 2023-2024'!D19+'прил. 2.1 на 2023-2024'!D20)/0.5348*0.3848</f>
        <v>211069.70740463724</v>
      </c>
      <c r="D14" s="5" t="s">
        <v>30</v>
      </c>
    </row>
    <row r="15" spans="1:4" ht="14.25">
      <c r="A15" t="s">
        <v>82</v>
      </c>
      <c r="C15" s="54">
        <f>'прил. 2.1 на 2023-2024'!D21/0.4848*0.3848</f>
        <v>15390.174422442242</v>
      </c>
      <c r="D15" s="5"/>
    </row>
    <row r="16" spans="1:4" ht="15.75">
      <c r="A16" s="53" t="s">
        <v>91</v>
      </c>
      <c r="B16" s="7"/>
      <c r="C16" s="55">
        <f>C14+C15</f>
        <v>226459.8818270795</v>
      </c>
      <c r="D16" s="8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2021-11-08T12:06:32Z</cp:lastPrinted>
  <dcterms:created xsi:type="dcterms:W3CDTF">2005-12-26T07:27:52Z</dcterms:created>
  <dcterms:modified xsi:type="dcterms:W3CDTF">2021-11-08T12:06:34Z</dcterms:modified>
  <cp:category/>
  <cp:version/>
  <cp:contentType/>
  <cp:contentStatus/>
</cp:coreProperties>
</file>