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07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1'!$7:$9</definedName>
    <definedName name="_xlnm.Print_Titles" localSheetId="1">'Приложение 2'!$6:$8</definedName>
    <definedName name="_xlnm.Print_Titles" localSheetId="2">'Приложение 3'!$6:$7</definedName>
    <definedName name="_xlnm.Print_Area" localSheetId="0">'Приложение 1'!$A$1:$G$17</definedName>
  </definedNames>
  <calcPr fullCalcOnLoad="1"/>
</workbook>
</file>

<file path=xl/sharedStrings.xml><?xml version="1.0" encoding="utf-8"?>
<sst xmlns="http://schemas.openxmlformats.org/spreadsheetml/2006/main" count="286" uniqueCount="164">
  <si>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</si>
  <si>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</si>
  <si>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</si>
  <si>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</si>
  <si>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</si>
  <si>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</si>
  <si>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</si>
  <si>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</si>
  <si>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</si>
  <si>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</si>
  <si>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1.1.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</si>
  <si>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</si>
  <si>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</si>
  <si>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</si>
  <si>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1.2.</t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</si>
  <si>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</si>
  <si>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</si>
  <si>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</si>
  <si>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1.3.</t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</si>
  <si>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</si>
  <si>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t>Отсутствие доступа на товарные рынки для субъектов малого и среднего предпринимательства</t>
  </si>
  <si>
    <t>I, 1.3.</t>
  </si>
  <si>
    <t>1.4.</t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</si>
  <si>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</si>
  <si>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</si>
  <si>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</si>
  <si>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</si>
  <si>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t>Недостаточная информационная для оценки деятельности субъектов малого и среднего предпринимательства</t>
  </si>
  <si>
    <t>1.6.</t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</si>
  <si>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</si>
  <si>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t>Отсутствие развития инфраструктуры поддержки малого и среднего предпринимательства</t>
  </si>
  <si>
    <t>I, 2.1.</t>
  </si>
  <si>
    <t>1.7.</t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</si>
  <si>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</si>
  <si>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t>I, II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</si>
  <si>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</si>
  <si>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</si>
  <si>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</si>
  <si>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</si>
  <si>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</si>
  <si>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</si>
  <si>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</si>
  <si>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</si>
  <si>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</si>
  <si>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</si>
  <si>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</si>
  <si>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</si>
  <si>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</si>
  <si>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</si>
  <si>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</si>
  <si>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</si>
  <si>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</si>
  <si>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</si>
  <si>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</si>
  <si>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</si>
  <si>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</si>
  <si>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</si>
  <si>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</si>
  <si>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</si>
  <si>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</si>
  <si>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</si>
  <si>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</si>
  <si>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</si>
  <si>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</si>
  <si>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</si>
  <si>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</si>
  <si>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</si>
  <si>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</si>
  <si>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</si>
  <si>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</si>
  <si>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</si>
  <si>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</si>
  <si>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</si>
  <si>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</si>
  <si>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t>Наименование показателя (индикатора)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</si>
  <si>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</si>
  <si>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</si>
  <si>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</si>
  <si>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</si>
  <si>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</si>
  <si>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</si>
  <si>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</si>
  <si>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</si>
  <si>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</si>
  <si>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</si>
  <si>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</si>
  <si>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</si>
  <si>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</si>
  <si>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</si>
  <si>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</si>
  <si>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</si>
  <si>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</si>
  <si>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</si>
  <si>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</si>
  <si>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</si>
  <si>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</si>
  <si>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</si>
  <si>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</si>
  <si>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</si>
  <si>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</si>
  <si>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</si>
  <si>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1.3. Содействие в продвижении продукции (работ, услуг) субъектов малого и среднего предпринимательства на товарные рынки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</si>
  <si>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</si>
  <si>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</si>
  <si>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</si>
  <si>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</si>
  <si>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</si>
  <si>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</si>
  <si>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1.5.1.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</si>
  <si>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</si>
  <si>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</si>
  <si>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</si>
  <si>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</si>
  <si>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</si>
  <si>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</si>
  <si>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</si>
  <si>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1.3.2.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</si>
  <si>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</si>
  <si>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1.3.3.</t>
  </si>
  <si>
    <t>Создание условий для размещения нестационарных торговых объектов (НТО)</t>
  </si>
  <si>
    <t>1.3.4.</t>
  </si>
  <si>
    <t>Обеспеченность населения  площадями стационарных торговых объектов (увеличится на 3 %)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</si>
  <si>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</si>
  <si>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</si>
  <si>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</si>
  <si>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</si>
  <si>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</si>
  <si>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</si>
  <si>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</si>
  <si>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1.3.5.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</si>
  <si>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</si>
  <si>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</si>
  <si>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Приложение 2
к Подпрограмме 1 муниципальной программы «Стимулирование экономической активности Сланцевского муниципального района»</t>
  </si>
  <si>
    <t>План
реализации мероприятий  Подпрограммы 1 муниципальной программы "Стимулирование экономической активности Сланцевского муниципального района "</t>
  </si>
  <si>
    <t>Приложение 1
к Подпрограмме 1 муниципальной программы «Стимулирование экономической активности Сланцевского муниципального района»</t>
  </si>
  <si>
    <t>Приложение 3
к Подпрограмме 1 муниципальной программе «Стимулирование экономической активности Сланцевского муниципального района »</t>
  </si>
  <si>
    <t>Сведения
о показателях (индикаторах) Подпрограммы 1  муниципальной программы «Стимулирование экономической активности Сланцевского муниципального района » и их значения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</si>
  <si>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</si>
  <si>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</si>
  <si>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</si>
  <si>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</si>
  <si>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</si>
  <si>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r>
      <t xml:space="preserve">Основное мероприятие 1.5.
</t>
    </r>
    <r>
      <rPr>
        <sz val="10"/>
        <rFont val="Times New Roman"/>
        <family val="1"/>
      </rPr>
  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  </r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</si>
  <si>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</si>
  <si>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</si>
  <si>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муниципального района</t>
  </si>
  <si>
    <t>от ____________2020 № ___-п</t>
  </si>
  <si>
    <t>Приложение 5 к постановлению администраци Сланцевского</t>
  </si>
  <si>
    <t>1.5. 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</si>
  <si>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Количество отчитавшихся субъектов,                        в том числе                                                                         по форме 1-ПТ                                                                           по форме 1-ПП</t>
  </si>
  <si>
    <t>204                                                                                                             128                          76</t>
  </si>
  <si>
    <t>285                                                                                                             198                          87</t>
  </si>
  <si>
    <t>Количество предоставленных субсидий субъектам малого предпринимательства,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</si>
  <si>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 субъектов малого предпринимательства, связанных с организацией предпринимательской деятельности</t>
  </si>
  <si>
    <t>не печатать</t>
  </si>
  <si>
    <t>Развитие бизнес-инкубатора</t>
  </si>
  <si>
    <t>1.1.1.1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</si>
  <si>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</si>
  <si>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1.1.1.2</t>
  </si>
  <si>
    <t>1.5.2.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</si>
  <si>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</si>
  <si>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Количество нестационарных торговых объектов (НТО) (не менее 3 НТО на 10 тыс. населения)</t>
  </si>
  <si>
    <t>Приложение 4 к постановлению администраци Сланцевского</t>
  </si>
  <si>
    <t>от 29.11.2021 № 1639-п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</si>
</sst>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"/>
    <numFmt numFmtId="181" formatCode="0.00000"/>
    <numFmt numFmtId="182" formatCode="0.000000"/>
    <numFmt numFmtId="183" formatCode="#,##0.00000"/>
  </numFmts>
  <fonts count="48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16" fontId="0" fillId="0" borderId="12" xfId="0" applyNumberForma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83" fontId="2" fillId="0" borderId="12" xfId="0" applyNumberFormat="1" applyFont="1" applyFill="1" applyBorder="1" applyAlignment="1">
      <alignment horizontal="center" vertical="center"/>
    </xf>
    <xf numFmtId="16" fontId="0" fillId="0" borderId="12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1" fontId="0" fillId="0" borderId="12" xfId="0" applyNumberForma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 indent="5"/>
    </xf>
    <xf numFmtId="0" fontId="0" fillId="0" borderId="12" xfId="0" applyFont="1" applyFill="1" applyBorder="1" applyAlignment="1">
      <alignment horizontal="left" vertical="center" wrapText="1" indent="3"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 indent="2"/>
    </xf>
    <xf numFmtId="1" fontId="0" fillId="0" borderId="12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/>
    </xf>
    <xf numFmtId="183" fontId="0" fillId="34" borderId="12" xfId="0" applyNumberFormat="1" applyFill="1" applyBorder="1" applyAlignment="1">
      <alignment horizontal="center" vertical="center"/>
    </xf>
    <xf numFmtId="1" fontId="0" fillId="35" borderId="12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vertical="top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2:9" ht="18.75">
      <c r="B1" s="27" t="s">
        <v>154</v>
      </c>
      <c r="D1" s="47" t="s">
        <v>147</v>
      </c>
      <c r="E1" s="48"/>
      <c r="F1" s="48"/>
      <c r="G1" s="48"/>
      <c r="H1" s="48"/>
      <c r="I1" s="48"/>
    </row>
    <row r="2" spans="4:9" ht="12.75">
      <c r="D2" s="16" t="s">
        <v>145</v>
      </c>
      <c r="E2" s="16"/>
      <c r="F2" s="16"/>
      <c r="G2" s="16"/>
      <c r="H2" s="16"/>
      <c r="I2" s="16"/>
    </row>
    <row r="3" spans="4:9" ht="12.75">
      <c r="D3" s="16" t="s">
        <v>146</v>
      </c>
      <c r="E3" s="16"/>
      <c r="F3" s="16"/>
      <c r="G3" s="16"/>
      <c r="H3" s="16"/>
      <c r="I3" s="17"/>
    </row>
    <row r="4" spans="4:7" ht="51" customHeight="1">
      <c r="D4" s="50" t="s">
        <v>134</v>
      </c>
      <c r="E4" s="51"/>
      <c r="F4" s="51"/>
      <c r="G4" s="51"/>
    </row>
    <row r="5" spans="1:7" ht="37.5" customHeight="1">
      <c r="A5" s="52" t="s">
        <v>0</v>
      </c>
      <c r="B5" s="52"/>
      <c r="C5" s="52"/>
      <c r="D5" s="52"/>
      <c r="E5" s="52"/>
      <c r="F5" s="52"/>
      <c r="G5" s="52"/>
    </row>
    <row r="7" spans="1:7" ht="12.75" customHeight="1">
      <c r="A7" s="53" t="s">
        <v>1</v>
      </c>
      <c r="B7" s="54" t="s">
        <v>2</v>
      </c>
      <c r="C7" s="53" t="s">
        <v>3</v>
      </c>
      <c r="D7" s="54" t="s">
        <v>4</v>
      </c>
      <c r="E7" s="54"/>
      <c r="F7" s="54" t="s">
        <v>5</v>
      </c>
      <c r="G7" s="54" t="s">
        <v>6</v>
      </c>
    </row>
    <row r="8" spans="1:7" ht="72" customHeight="1">
      <c r="A8" s="53"/>
      <c r="B8" s="54"/>
      <c r="C8" s="53"/>
      <c r="D8" s="2" t="s">
        <v>7</v>
      </c>
      <c r="E8" s="2" t="s">
        <v>8</v>
      </c>
      <c r="F8" s="54"/>
      <c r="G8" s="54"/>
    </row>
    <row r="9" spans="1:7" s="4" customFormat="1" ht="11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4" customFormat="1" ht="12.75" customHeight="1">
      <c r="A10" s="49" t="s">
        <v>9</v>
      </c>
      <c r="B10" s="49"/>
      <c r="C10" s="49"/>
      <c r="D10" s="49"/>
      <c r="E10" s="49"/>
      <c r="F10" s="49"/>
      <c r="G10" s="49"/>
    </row>
    <row r="11" spans="1:7" ht="93.75" customHeight="1">
      <c r="A11" s="5" t="s">
        <v>10</v>
      </c>
      <c r="B11" s="6" t="s">
        <v>11</v>
      </c>
      <c r="C11" s="11" t="s">
        <v>126</v>
      </c>
      <c r="D11" s="5">
        <v>2020</v>
      </c>
      <c r="E11" s="5">
        <v>2025</v>
      </c>
      <c r="F11" s="5" t="s">
        <v>12</v>
      </c>
      <c r="G11" s="5" t="s">
        <v>13</v>
      </c>
    </row>
    <row r="12" spans="1:7" ht="63.75" customHeight="1">
      <c r="A12" s="5" t="s">
        <v>14</v>
      </c>
      <c r="B12" s="6" t="s">
        <v>15</v>
      </c>
      <c r="C12" s="11" t="s">
        <v>122</v>
      </c>
      <c r="D12" s="5">
        <v>2020</v>
      </c>
      <c r="E12" s="5">
        <v>2025</v>
      </c>
      <c r="F12" s="5" t="s">
        <v>16</v>
      </c>
      <c r="G12" s="5" t="s">
        <v>17</v>
      </c>
    </row>
    <row r="13" spans="1:7" ht="69" customHeight="1">
      <c r="A13" s="5" t="s">
        <v>18</v>
      </c>
      <c r="B13" s="6" t="s">
        <v>19</v>
      </c>
      <c r="C13" s="11" t="s">
        <v>122</v>
      </c>
      <c r="D13" s="5">
        <v>2020</v>
      </c>
      <c r="E13" s="5">
        <v>2025</v>
      </c>
      <c r="F13" s="5" t="s">
        <v>20</v>
      </c>
      <c r="G13" s="5" t="s">
        <v>21</v>
      </c>
    </row>
    <row r="14" spans="1:7" ht="69" customHeight="1">
      <c r="A14" s="5" t="s">
        <v>22</v>
      </c>
      <c r="B14" s="6" t="s">
        <v>23</v>
      </c>
      <c r="C14" s="11" t="s">
        <v>122</v>
      </c>
      <c r="D14" s="5">
        <v>2020</v>
      </c>
      <c r="E14" s="5">
        <v>2025</v>
      </c>
      <c r="F14" s="5" t="s">
        <v>24</v>
      </c>
      <c r="G14" s="5" t="s">
        <v>25</v>
      </c>
    </row>
    <row r="15" spans="1:7" ht="79.5" customHeight="1">
      <c r="A15" s="5" t="s">
        <v>26</v>
      </c>
      <c r="B15" s="43" t="s">
        <v>142</v>
      </c>
      <c r="C15" s="11" t="s">
        <v>122</v>
      </c>
      <c r="D15" s="5">
        <v>2020</v>
      </c>
      <c r="E15" s="5">
        <v>2025</v>
      </c>
      <c r="F15" s="5" t="s">
        <v>27</v>
      </c>
      <c r="G15" s="5" t="s">
        <v>25</v>
      </c>
    </row>
    <row r="16" spans="1:7" ht="80.25" customHeight="1">
      <c r="A16" s="5" t="s">
        <v>28</v>
      </c>
      <c r="B16" s="6" t="s">
        <v>29</v>
      </c>
      <c r="C16" s="11" t="s">
        <v>123</v>
      </c>
      <c r="D16" s="5">
        <v>2020</v>
      </c>
      <c r="E16" s="5">
        <v>2025</v>
      </c>
      <c r="F16" s="5" t="s">
        <v>30</v>
      </c>
      <c r="G16" s="5" t="s">
        <v>31</v>
      </c>
    </row>
    <row r="17" spans="1:7" ht="85.5" customHeight="1">
      <c r="A17" s="5" t="s">
        <v>32</v>
      </c>
      <c r="B17" s="6" t="s">
        <v>33</v>
      </c>
      <c r="C17" s="11" t="s">
        <v>123</v>
      </c>
      <c r="D17" s="5">
        <v>2020</v>
      </c>
      <c r="E17" s="5">
        <v>2025</v>
      </c>
      <c r="F17" s="5" t="s">
        <v>30</v>
      </c>
      <c r="G17" s="5" t="s">
        <v>34</v>
      </c>
    </row>
  </sheetData>
  <sheetProtection selectLockedCells="1" selectUnlockedCells="1"/>
  <mergeCells count="10">
    <mergeCell ref="D1:I1"/>
    <mergeCell ref="A10:G10"/>
    <mergeCell ref="D4:G4"/>
    <mergeCell ref="A5:G5"/>
    <mergeCell ref="A7:A8"/>
    <mergeCell ref="B7:B8"/>
    <mergeCell ref="C7:C8"/>
    <mergeCell ref="D7:E7"/>
    <mergeCell ref="F7:F8"/>
    <mergeCell ref="G7:G8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1"/>
  <sheetViews>
    <sheetView showZeros="0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F14" sqref="F14"/>
    </sheetView>
  </sheetViews>
  <sheetFormatPr defaultColWidth="8.83203125" defaultRowHeight="12.75"/>
  <cols>
    <col min="1" max="1" width="6.83203125" style="7" customWidth="1"/>
    <col min="2" max="2" width="45.66015625" style="7" customWidth="1"/>
    <col min="3" max="3" width="36.16015625" style="8" customWidth="1"/>
    <col min="4" max="5" width="7.16015625" style="7" customWidth="1"/>
    <col min="6" max="6" width="8.5" style="7" customWidth="1"/>
    <col min="7" max="7" width="14.66015625" style="7" bestFit="1" customWidth="1"/>
    <col min="8" max="8" width="10.83203125" style="7" customWidth="1"/>
    <col min="9" max="10" width="14.66015625" style="7" bestFit="1" customWidth="1"/>
    <col min="11" max="11" width="11.5" style="7" customWidth="1"/>
    <col min="12" max="12" width="2.66015625" style="7" customWidth="1"/>
    <col min="13" max="16384" width="8.83203125" style="7" customWidth="1"/>
  </cols>
  <sheetData>
    <row r="1" spans="6:11" ht="12.75">
      <c r="F1" s="75" t="s">
        <v>162</v>
      </c>
      <c r="G1" s="48"/>
      <c r="H1" s="48"/>
      <c r="I1" s="48"/>
      <c r="J1" s="48"/>
      <c r="K1" s="48"/>
    </row>
    <row r="2" spans="6:11" ht="12.75">
      <c r="F2" s="16" t="s">
        <v>145</v>
      </c>
      <c r="G2" s="16"/>
      <c r="H2" s="16"/>
      <c r="I2" s="16"/>
      <c r="J2" s="16"/>
      <c r="K2" s="16"/>
    </row>
    <row r="3" spans="6:11" ht="12.75">
      <c r="F3" s="17" t="s">
        <v>163</v>
      </c>
      <c r="G3" s="16"/>
      <c r="H3" s="16"/>
      <c r="I3" s="16"/>
      <c r="J3" s="16"/>
      <c r="K3" s="17"/>
    </row>
    <row r="4" spans="4:11" ht="39.75" customHeight="1">
      <c r="D4" s="64" t="s">
        <v>132</v>
      </c>
      <c r="E4" s="65"/>
      <c r="F4" s="65"/>
      <c r="G4" s="65"/>
      <c r="H4" s="65"/>
      <c r="I4" s="65"/>
      <c r="J4" s="65"/>
      <c r="K4" s="65"/>
    </row>
    <row r="5" spans="1:11" ht="39" customHeight="1">
      <c r="A5" s="66" t="s">
        <v>133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22.5" customHeight="1">
      <c r="A6" s="67" t="s">
        <v>1</v>
      </c>
      <c r="B6" s="63" t="s">
        <v>35</v>
      </c>
      <c r="C6" s="67" t="s">
        <v>36</v>
      </c>
      <c r="D6" s="63" t="s">
        <v>37</v>
      </c>
      <c r="E6" s="63"/>
      <c r="F6" s="55" t="s">
        <v>38</v>
      </c>
      <c r="G6" s="55" t="s">
        <v>39</v>
      </c>
      <c r="H6" s="55"/>
      <c r="I6" s="55"/>
      <c r="J6" s="55"/>
      <c r="K6" s="55"/>
    </row>
    <row r="7" spans="1:11" ht="26.25" customHeight="1">
      <c r="A7" s="67"/>
      <c r="B7" s="63"/>
      <c r="C7" s="67"/>
      <c r="D7" s="14" t="s">
        <v>40</v>
      </c>
      <c r="E7" s="14" t="s">
        <v>41</v>
      </c>
      <c r="F7" s="55"/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</row>
    <row r="8" spans="1:1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</row>
    <row r="9" spans="1:11" ht="13.5">
      <c r="A9" s="69"/>
      <c r="B9" s="62" t="s">
        <v>48</v>
      </c>
      <c r="C9" s="59" t="s">
        <v>125</v>
      </c>
      <c r="D9" s="55">
        <v>2020</v>
      </c>
      <c r="E9" s="55">
        <v>2025</v>
      </c>
      <c r="F9" s="18">
        <v>2020</v>
      </c>
      <c r="G9" s="20">
        <f aca="true" t="shared" si="0" ref="G9:K14">G16+G51+G100+G135+G149+G170+G191</f>
        <v>3410.556</v>
      </c>
      <c r="H9" s="20">
        <f t="shared" si="0"/>
        <v>0</v>
      </c>
      <c r="I9" s="20">
        <f t="shared" si="0"/>
        <v>1814.656</v>
      </c>
      <c r="J9" s="20">
        <f t="shared" si="0"/>
        <v>1595.9</v>
      </c>
      <c r="K9" s="20">
        <f t="shared" si="0"/>
        <v>0</v>
      </c>
    </row>
    <row r="10" spans="1:11" ht="13.5">
      <c r="A10" s="69"/>
      <c r="B10" s="62"/>
      <c r="C10" s="59"/>
      <c r="D10" s="55"/>
      <c r="E10" s="55"/>
      <c r="F10" s="18">
        <v>2021</v>
      </c>
      <c r="G10" s="20">
        <f t="shared" si="0"/>
        <v>4199.241</v>
      </c>
      <c r="H10" s="20">
        <f t="shared" si="0"/>
        <v>0</v>
      </c>
      <c r="I10" s="20">
        <f t="shared" si="0"/>
        <v>1773.729</v>
      </c>
      <c r="J10" s="20">
        <f t="shared" si="0"/>
        <v>2425.5119999999997</v>
      </c>
      <c r="K10" s="20">
        <f t="shared" si="0"/>
        <v>0</v>
      </c>
    </row>
    <row r="11" spans="1:11" ht="13.5">
      <c r="A11" s="69"/>
      <c r="B11" s="62"/>
      <c r="C11" s="59"/>
      <c r="D11" s="55"/>
      <c r="E11" s="55"/>
      <c r="F11" s="18">
        <v>2022</v>
      </c>
      <c r="G11" s="20">
        <f t="shared" si="0"/>
        <v>3633.1710000000003</v>
      </c>
      <c r="H11" s="20">
        <f t="shared" si="0"/>
        <v>0</v>
      </c>
      <c r="I11" s="20">
        <f t="shared" si="0"/>
        <v>1700.971</v>
      </c>
      <c r="J11" s="20">
        <f t="shared" si="0"/>
        <v>1932.2</v>
      </c>
      <c r="K11" s="20">
        <f t="shared" si="0"/>
        <v>0</v>
      </c>
    </row>
    <row r="12" spans="1:11" ht="13.5">
      <c r="A12" s="69"/>
      <c r="B12" s="62"/>
      <c r="C12" s="59"/>
      <c r="D12" s="55"/>
      <c r="E12" s="55"/>
      <c r="F12" s="18">
        <v>2023</v>
      </c>
      <c r="G12" s="20">
        <f t="shared" si="0"/>
        <v>3571.74</v>
      </c>
      <c r="H12" s="20">
        <f t="shared" si="0"/>
        <v>0</v>
      </c>
      <c r="I12" s="20">
        <f t="shared" si="0"/>
        <v>1726.84</v>
      </c>
      <c r="J12" s="20">
        <f t="shared" si="0"/>
        <v>1844.9</v>
      </c>
      <c r="K12" s="20">
        <f t="shared" si="0"/>
        <v>0</v>
      </c>
    </row>
    <row r="13" spans="1:11" ht="13.5">
      <c r="A13" s="69"/>
      <c r="B13" s="62"/>
      <c r="C13" s="59"/>
      <c r="D13" s="55"/>
      <c r="E13" s="55"/>
      <c r="F13" s="18">
        <v>2024</v>
      </c>
      <c r="G13" s="20">
        <f t="shared" si="0"/>
        <v>3766.227</v>
      </c>
      <c r="H13" s="20">
        <f t="shared" si="0"/>
        <v>0</v>
      </c>
      <c r="I13" s="20">
        <f t="shared" si="0"/>
        <v>1868.84</v>
      </c>
      <c r="J13" s="20">
        <f t="shared" si="0"/>
        <v>1897.3870000000002</v>
      </c>
      <c r="K13" s="20">
        <f t="shared" si="0"/>
        <v>0</v>
      </c>
    </row>
    <row r="14" spans="1:11" ht="18.75" customHeight="1">
      <c r="A14" s="69"/>
      <c r="B14" s="62"/>
      <c r="C14" s="59"/>
      <c r="D14" s="55"/>
      <c r="E14" s="55"/>
      <c r="F14" s="18">
        <v>2025</v>
      </c>
      <c r="G14" s="20">
        <f t="shared" si="0"/>
        <v>3640.974</v>
      </c>
      <c r="H14" s="20">
        <f t="shared" si="0"/>
        <v>0</v>
      </c>
      <c r="I14" s="20">
        <f t="shared" si="0"/>
        <v>1726.84</v>
      </c>
      <c r="J14" s="20">
        <f t="shared" si="0"/>
        <v>1914.134</v>
      </c>
      <c r="K14" s="20">
        <f t="shared" si="0"/>
        <v>0</v>
      </c>
    </row>
    <row r="15" spans="1:11" ht="13.5">
      <c r="A15" s="69"/>
      <c r="B15" s="62" t="s">
        <v>47</v>
      </c>
      <c r="C15" s="62"/>
      <c r="D15" s="62"/>
      <c r="E15" s="62"/>
      <c r="F15" s="62"/>
      <c r="G15" s="20">
        <f>G9+G10+G11+G12+G13+G14</f>
        <v>22221.909</v>
      </c>
      <c r="H15" s="20">
        <f>H9+H10+H11+H12+H13+H14</f>
        <v>0</v>
      </c>
      <c r="I15" s="20">
        <f>I9+I10+I11+I12+I13+I14</f>
        <v>10611.876</v>
      </c>
      <c r="J15" s="20">
        <f>J9+J10+J11+J12+J13+J14</f>
        <v>11610.033000000001</v>
      </c>
      <c r="K15" s="20">
        <f>K9+K10+K11+K12+K13+K14</f>
        <v>0</v>
      </c>
    </row>
    <row r="16" spans="1:11" ht="13.5">
      <c r="A16" s="68" t="s">
        <v>10</v>
      </c>
      <c r="B16" s="56" t="s">
        <v>49</v>
      </c>
      <c r="C16" s="59" t="s">
        <v>126</v>
      </c>
      <c r="D16" s="55">
        <v>2020</v>
      </c>
      <c r="E16" s="55">
        <v>2025</v>
      </c>
      <c r="F16" s="18">
        <v>2020</v>
      </c>
      <c r="G16" s="20">
        <f>G23+G44</f>
        <v>1900</v>
      </c>
      <c r="H16" s="20">
        <f>H23+H44</f>
        <v>0</v>
      </c>
      <c r="I16" s="20">
        <f>I23+I44</f>
        <v>1701.2</v>
      </c>
      <c r="J16" s="20">
        <f>J23+J44</f>
        <v>198.8</v>
      </c>
      <c r="K16" s="20">
        <f aca="true" t="shared" si="1" ref="K16:K21">K37+K44</f>
        <v>0</v>
      </c>
    </row>
    <row r="17" spans="1:11" ht="13.5">
      <c r="A17" s="68"/>
      <c r="B17" s="56"/>
      <c r="C17" s="59"/>
      <c r="D17" s="55"/>
      <c r="E17" s="55"/>
      <c r="F17" s="18">
        <v>2021</v>
      </c>
      <c r="G17" s="20">
        <f>G24+G45</f>
        <v>1870.4</v>
      </c>
      <c r="H17" s="20">
        <f>H38+H45</f>
        <v>0</v>
      </c>
      <c r="I17" s="20">
        <f aca="true" t="shared" si="2" ref="I17:J21">I24+I45</f>
        <v>1670.4</v>
      </c>
      <c r="J17" s="20">
        <f t="shared" si="2"/>
        <v>200</v>
      </c>
      <c r="K17" s="20">
        <f t="shared" si="1"/>
        <v>0</v>
      </c>
    </row>
    <row r="18" spans="1:11" ht="13.5">
      <c r="A18" s="68"/>
      <c r="B18" s="56"/>
      <c r="C18" s="59"/>
      <c r="D18" s="55"/>
      <c r="E18" s="55"/>
      <c r="F18" s="18">
        <v>2022</v>
      </c>
      <c r="G18" s="20">
        <f>G25+G46</f>
        <v>1835.9</v>
      </c>
      <c r="H18" s="20">
        <f>H39+H46</f>
        <v>0</v>
      </c>
      <c r="I18" s="20">
        <f t="shared" si="2"/>
        <v>1603</v>
      </c>
      <c r="J18" s="20">
        <f t="shared" si="2"/>
        <v>232.9</v>
      </c>
      <c r="K18" s="20">
        <f t="shared" si="1"/>
        <v>0</v>
      </c>
    </row>
    <row r="19" spans="1:11" ht="13.5">
      <c r="A19" s="68"/>
      <c r="B19" s="56"/>
      <c r="C19" s="59"/>
      <c r="D19" s="55"/>
      <c r="E19" s="55"/>
      <c r="F19" s="18">
        <v>2023</v>
      </c>
      <c r="G19" s="20">
        <f>G26+G47</f>
        <v>1809.9</v>
      </c>
      <c r="H19" s="20">
        <f>H40+H47</f>
        <v>0</v>
      </c>
      <c r="I19" s="20">
        <f t="shared" si="2"/>
        <v>1621</v>
      </c>
      <c r="J19" s="20">
        <f t="shared" si="2"/>
        <v>188.9</v>
      </c>
      <c r="K19" s="20">
        <f t="shared" si="1"/>
        <v>0</v>
      </c>
    </row>
    <row r="20" spans="1:11" ht="13.5">
      <c r="A20" s="68"/>
      <c r="B20" s="56"/>
      <c r="C20" s="59"/>
      <c r="D20" s="55"/>
      <c r="E20" s="55"/>
      <c r="F20" s="18">
        <v>2024</v>
      </c>
      <c r="G20" s="20">
        <f>G27+G48</f>
        <v>1980.51</v>
      </c>
      <c r="H20" s="20">
        <f>H41+H48</f>
        <v>0</v>
      </c>
      <c r="I20" s="20">
        <f t="shared" si="2"/>
        <v>1763</v>
      </c>
      <c r="J20" s="20">
        <f t="shared" si="2"/>
        <v>217.51</v>
      </c>
      <c r="K20" s="20">
        <f t="shared" si="1"/>
        <v>0</v>
      </c>
    </row>
    <row r="21" spans="1:11" ht="18.75" customHeight="1">
      <c r="A21" s="68"/>
      <c r="B21" s="56"/>
      <c r="C21" s="59"/>
      <c r="D21" s="55"/>
      <c r="E21" s="55"/>
      <c r="F21" s="18">
        <v>2025</v>
      </c>
      <c r="G21" s="20">
        <f>G28+G49</f>
        <v>1847.21</v>
      </c>
      <c r="H21" s="20">
        <f>H42+H49</f>
        <v>0</v>
      </c>
      <c r="I21" s="20">
        <f t="shared" si="2"/>
        <v>1621</v>
      </c>
      <c r="J21" s="20">
        <f t="shared" si="2"/>
        <v>226.21</v>
      </c>
      <c r="K21" s="20">
        <f t="shared" si="1"/>
        <v>0</v>
      </c>
    </row>
    <row r="22" spans="1:11" ht="13.5">
      <c r="A22" s="68"/>
      <c r="B22" s="56" t="s">
        <v>47</v>
      </c>
      <c r="C22" s="56"/>
      <c r="D22" s="56"/>
      <c r="E22" s="56"/>
      <c r="F22" s="56"/>
      <c r="G22" s="22">
        <f>SUM(G16:G21)</f>
        <v>11243.920000000002</v>
      </c>
      <c r="H22" s="22">
        <f>SUM(H16:H21)</f>
        <v>0</v>
      </c>
      <c r="I22" s="22">
        <f>SUM(I16:I21)</f>
        <v>9979.6</v>
      </c>
      <c r="J22" s="22">
        <f>SUM(J16:J21)</f>
        <v>1264.3200000000002</v>
      </c>
      <c r="K22" s="22">
        <f>SUM(K16:K21)</f>
        <v>0</v>
      </c>
    </row>
    <row r="23" spans="1:11" ht="12.75">
      <c r="A23" s="57" t="s">
        <v>50</v>
      </c>
      <c r="B23" s="58" t="s">
        <v>153</v>
      </c>
      <c r="C23" s="59" t="s">
        <v>122</v>
      </c>
      <c r="D23" s="55">
        <v>2020</v>
      </c>
      <c r="E23" s="55">
        <v>2025</v>
      </c>
      <c r="F23" s="18">
        <v>2020</v>
      </c>
      <c r="G23" s="24">
        <f aca="true" t="shared" si="3" ref="G23:G28">H23+I23+J23+K23</f>
        <v>1900</v>
      </c>
      <c r="H23" s="25"/>
      <c r="I23" s="25">
        <f aca="true" t="shared" si="4" ref="I23:J28">I30+I37</f>
        <v>1701.2</v>
      </c>
      <c r="J23" s="25">
        <f t="shared" si="4"/>
        <v>198.8</v>
      </c>
      <c r="K23" s="25"/>
    </row>
    <row r="24" spans="1:11" ht="12.75">
      <c r="A24" s="57"/>
      <c r="B24" s="58"/>
      <c r="C24" s="59"/>
      <c r="D24" s="55"/>
      <c r="E24" s="55"/>
      <c r="F24" s="18">
        <v>2021</v>
      </c>
      <c r="G24" s="24">
        <f t="shared" si="3"/>
        <v>1870.4</v>
      </c>
      <c r="H24" s="25"/>
      <c r="I24" s="25">
        <f t="shared" si="4"/>
        <v>1670.4</v>
      </c>
      <c r="J24" s="25">
        <f t="shared" si="4"/>
        <v>200</v>
      </c>
      <c r="K24" s="25"/>
    </row>
    <row r="25" spans="1:11" ht="12.75">
      <c r="A25" s="57"/>
      <c r="B25" s="58"/>
      <c r="C25" s="59"/>
      <c r="D25" s="55"/>
      <c r="E25" s="55"/>
      <c r="F25" s="18">
        <v>2022</v>
      </c>
      <c r="G25" s="24">
        <f t="shared" si="3"/>
        <v>1835.9</v>
      </c>
      <c r="H25" s="25"/>
      <c r="I25" s="25">
        <f t="shared" si="4"/>
        <v>1603</v>
      </c>
      <c r="J25" s="25">
        <f t="shared" si="4"/>
        <v>232.9</v>
      </c>
      <c r="K25" s="25"/>
    </row>
    <row r="26" spans="1:11" ht="12.75">
      <c r="A26" s="57"/>
      <c r="B26" s="58"/>
      <c r="C26" s="59"/>
      <c r="D26" s="55"/>
      <c r="E26" s="55"/>
      <c r="F26" s="18">
        <v>2023</v>
      </c>
      <c r="G26" s="24">
        <f t="shared" si="3"/>
        <v>1809.9</v>
      </c>
      <c r="H26" s="25"/>
      <c r="I26" s="25">
        <f t="shared" si="4"/>
        <v>1621</v>
      </c>
      <c r="J26" s="25">
        <f t="shared" si="4"/>
        <v>188.9</v>
      </c>
      <c r="K26" s="25"/>
    </row>
    <row r="27" spans="1:11" ht="12.75">
      <c r="A27" s="57"/>
      <c r="B27" s="58"/>
      <c r="C27" s="59"/>
      <c r="D27" s="55"/>
      <c r="E27" s="55"/>
      <c r="F27" s="18">
        <v>2024</v>
      </c>
      <c r="G27" s="24">
        <f t="shared" si="3"/>
        <v>1980.51</v>
      </c>
      <c r="H27" s="25"/>
      <c r="I27" s="25">
        <f t="shared" si="4"/>
        <v>1763</v>
      </c>
      <c r="J27" s="25">
        <f t="shared" si="4"/>
        <v>217.51</v>
      </c>
      <c r="K27" s="25"/>
    </row>
    <row r="28" spans="1:11" ht="12.75">
      <c r="A28" s="57"/>
      <c r="B28" s="58"/>
      <c r="C28" s="59"/>
      <c r="D28" s="55"/>
      <c r="E28" s="55"/>
      <c r="F28" s="18">
        <v>2025</v>
      </c>
      <c r="G28" s="24">
        <f t="shared" si="3"/>
        <v>1847.21</v>
      </c>
      <c r="H28" s="25"/>
      <c r="I28" s="25">
        <f t="shared" si="4"/>
        <v>1621</v>
      </c>
      <c r="J28" s="25">
        <f t="shared" si="4"/>
        <v>226.21</v>
      </c>
      <c r="K28" s="25"/>
    </row>
    <row r="29" spans="1:11" ht="13.5" customHeight="1">
      <c r="A29" s="57"/>
      <c r="B29" s="56" t="s">
        <v>51</v>
      </c>
      <c r="C29" s="56"/>
      <c r="D29" s="56"/>
      <c r="E29" s="56"/>
      <c r="F29" s="56"/>
      <c r="G29" s="22">
        <f>SUM(G23:G28)</f>
        <v>11243.920000000002</v>
      </c>
      <c r="H29" s="22">
        <f>SUM(H23:H28)</f>
        <v>0</v>
      </c>
      <c r="I29" s="22">
        <f>SUM(I23:I28)</f>
        <v>9979.6</v>
      </c>
      <c r="J29" s="22">
        <f>SUM(J23:J28)</f>
        <v>1264.3200000000002</v>
      </c>
      <c r="K29" s="22">
        <f>SUM(K23:K28)</f>
        <v>0</v>
      </c>
    </row>
    <row r="30" spans="1:11" ht="12.75">
      <c r="A30" s="70" t="s">
        <v>156</v>
      </c>
      <c r="B30" s="71" t="s">
        <v>157</v>
      </c>
      <c r="C30" s="59" t="s">
        <v>122</v>
      </c>
      <c r="D30" s="55">
        <v>2020</v>
      </c>
      <c r="E30" s="55">
        <v>2025</v>
      </c>
      <c r="F30" s="18">
        <v>2020</v>
      </c>
      <c r="G30" s="24">
        <f aca="true" t="shared" si="5" ref="G30:G35">H30+I30+J30+K30</f>
        <v>1900</v>
      </c>
      <c r="H30" s="25"/>
      <c r="I30" s="25">
        <v>1701.2</v>
      </c>
      <c r="J30" s="25">
        <v>198.8</v>
      </c>
      <c r="K30" s="25"/>
    </row>
    <row r="31" spans="1:11" ht="12.75">
      <c r="A31" s="57"/>
      <c r="B31" s="58"/>
      <c r="C31" s="59"/>
      <c r="D31" s="55"/>
      <c r="E31" s="55"/>
      <c r="F31" s="18">
        <v>2021</v>
      </c>
      <c r="G31" s="24">
        <f t="shared" si="5"/>
        <v>1870.4</v>
      </c>
      <c r="H31" s="25"/>
      <c r="I31" s="25">
        <v>1670.4</v>
      </c>
      <c r="J31" s="25">
        <v>200</v>
      </c>
      <c r="K31" s="25"/>
    </row>
    <row r="32" spans="1:11" ht="12.75">
      <c r="A32" s="57"/>
      <c r="B32" s="58"/>
      <c r="C32" s="59"/>
      <c r="D32" s="55"/>
      <c r="E32" s="55"/>
      <c r="F32" s="18">
        <v>2022</v>
      </c>
      <c r="G32" s="24">
        <f t="shared" si="5"/>
        <v>1821.59091</v>
      </c>
      <c r="H32" s="25"/>
      <c r="I32" s="25">
        <v>1603</v>
      </c>
      <c r="J32" s="25">
        <v>218.59091</v>
      </c>
      <c r="K32" s="25"/>
    </row>
    <row r="33" spans="1:11" ht="12.75">
      <c r="A33" s="57"/>
      <c r="B33" s="58"/>
      <c r="C33" s="59"/>
      <c r="D33" s="55"/>
      <c r="E33" s="55"/>
      <c r="F33" s="18">
        <v>2023</v>
      </c>
      <c r="G33" s="24">
        <f t="shared" si="5"/>
        <v>1801.11111</v>
      </c>
      <c r="H33" s="25"/>
      <c r="I33" s="25">
        <v>1621</v>
      </c>
      <c r="J33" s="25">
        <v>180.11111</v>
      </c>
      <c r="K33" s="25"/>
    </row>
    <row r="34" spans="1:11" ht="12.75">
      <c r="A34" s="57"/>
      <c r="B34" s="58"/>
      <c r="C34" s="59"/>
      <c r="D34" s="55"/>
      <c r="E34" s="55"/>
      <c r="F34" s="18">
        <v>2024</v>
      </c>
      <c r="G34" s="24">
        <f t="shared" si="5"/>
        <v>1980.51</v>
      </c>
      <c r="H34" s="25"/>
      <c r="I34" s="45">
        <v>1763</v>
      </c>
      <c r="J34" s="25">
        <v>217.51</v>
      </c>
      <c r="K34" s="25"/>
    </row>
    <row r="35" spans="1:11" ht="12.75">
      <c r="A35" s="57"/>
      <c r="B35" s="58"/>
      <c r="C35" s="59"/>
      <c r="D35" s="55"/>
      <c r="E35" s="55"/>
      <c r="F35" s="18">
        <v>2025</v>
      </c>
      <c r="G35" s="24">
        <f t="shared" si="5"/>
        <v>1847.21</v>
      </c>
      <c r="H35" s="25"/>
      <c r="I35" s="25">
        <v>1621</v>
      </c>
      <c r="J35" s="25">
        <v>226.21</v>
      </c>
      <c r="K35" s="25"/>
    </row>
    <row r="36" spans="1:11" ht="13.5" customHeight="1">
      <c r="A36" s="57"/>
      <c r="B36" s="56" t="s">
        <v>51</v>
      </c>
      <c r="C36" s="56"/>
      <c r="D36" s="56"/>
      <c r="E36" s="56"/>
      <c r="F36" s="56"/>
      <c r="G36" s="22">
        <f>SUM(G30:G35)</f>
        <v>11220.82202</v>
      </c>
      <c r="H36" s="22">
        <f>SUM(H30:H35)</f>
        <v>0</v>
      </c>
      <c r="I36" s="22">
        <f>SUM(I30:I35)</f>
        <v>9979.6</v>
      </c>
      <c r="J36" s="22">
        <f>SUM(J30:J35)</f>
        <v>1241.2220200000002</v>
      </c>
      <c r="K36" s="22">
        <f>SUM(K30:K35)</f>
        <v>0</v>
      </c>
    </row>
    <row r="37" spans="1:11" ht="12.75">
      <c r="A37" s="70" t="s">
        <v>158</v>
      </c>
      <c r="B37" s="58" t="s">
        <v>153</v>
      </c>
      <c r="C37" s="59" t="s">
        <v>122</v>
      </c>
      <c r="D37" s="55">
        <v>2020</v>
      </c>
      <c r="E37" s="55">
        <v>2025</v>
      </c>
      <c r="F37" s="18">
        <v>2020</v>
      </c>
      <c r="G37" s="24">
        <f aca="true" t="shared" si="6" ref="G37:G42">H37+I37+J37+K37</f>
        <v>0</v>
      </c>
      <c r="H37" s="25"/>
      <c r="I37" s="25"/>
      <c r="J37" s="25"/>
      <c r="K37" s="25"/>
    </row>
    <row r="38" spans="1:11" ht="12.75">
      <c r="A38" s="57"/>
      <c r="B38" s="58"/>
      <c r="C38" s="59"/>
      <c r="D38" s="55"/>
      <c r="E38" s="55"/>
      <c r="F38" s="18">
        <v>2021</v>
      </c>
      <c r="G38" s="24">
        <f t="shared" si="6"/>
        <v>0</v>
      </c>
      <c r="H38" s="25"/>
      <c r="I38" s="25"/>
      <c r="J38" s="25"/>
      <c r="K38" s="25"/>
    </row>
    <row r="39" spans="1:11" ht="12.75">
      <c r="A39" s="57"/>
      <c r="B39" s="58"/>
      <c r="C39" s="59"/>
      <c r="D39" s="55"/>
      <c r="E39" s="55"/>
      <c r="F39" s="18">
        <v>2022</v>
      </c>
      <c r="G39" s="24">
        <f t="shared" si="6"/>
        <v>14.30909</v>
      </c>
      <c r="H39" s="25"/>
      <c r="I39" s="25"/>
      <c r="J39" s="25">
        <v>14.30909</v>
      </c>
      <c r="K39" s="25"/>
    </row>
    <row r="40" spans="1:11" ht="12.75">
      <c r="A40" s="57"/>
      <c r="B40" s="58"/>
      <c r="C40" s="59"/>
      <c r="D40" s="55"/>
      <c r="E40" s="55"/>
      <c r="F40" s="18">
        <v>2023</v>
      </c>
      <c r="G40" s="24">
        <f t="shared" si="6"/>
        <v>8.78889</v>
      </c>
      <c r="H40" s="25"/>
      <c r="I40" s="25"/>
      <c r="J40" s="25">
        <v>8.78889</v>
      </c>
      <c r="K40" s="25"/>
    </row>
    <row r="41" spans="1:11" ht="12.75">
      <c r="A41" s="57"/>
      <c r="B41" s="58"/>
      <c r="C41" s="59"/>
      <c r="D41" s="55"/>
      <c r="E41" s="55"/>
      <c r="F41" s="18">
        <v>2024</v>
      </c>
      <c r="G41" s="24">
        <f t="shared" si="6"/>
        <v>0</v>
      </c>
      <c r="H41" s="25"/>
      <c r="I41" s="25"/>
      <c r="J41" s="25"/>
      <c r="K41" s="25"/>
    </row>
    <row r="42" spans="1:11" ht="12.75">
      <c r="A42" s="57"/>
      <c r="B42" s="58"/>
      <c r="C42" s="59"/>
      <c r="D42" s="55"/>
      <c r="E42" s="55"/>
      <c r="F42" s="18">
        <v>2025</v>
      </c>
      <c r="G42" s="24">
        <f t="shared" si="6"/>
        <v>0</v>
      </c>
      <c r="H42" s="25"/>
      <c r="I42" s="25"/>
      <c r="J42" s="25"/>
      <c r="K42" s="25"/>
    </row>
    <row r="43" spans="1:11" ht="13.5" customHeight="1">
      <c r="A43" s="57"/>
      <c r="B43" s="56" t="s">
        <v>51</v>
      </c>
      <c r="C43" s="56"/>
      <c r="D43" s="56"/>
      <c r="E43" s="56"/>
      <c r="F43" s="56"/>
      <c r="G43" s="22">
        <f>SUM(G37:G42)</f>
        <v>23.09798</v>
      </c>
      <c r="H43" s="22">
        <f>SUM(H37:H42)</f>
        <v>0</v>
      </c>
      <c r="I43" s="22">
        <f>SUM(I37:I42)</f>
        <v>0</v>
      </c>
      <c r="J43" s="22">
        <f>SUM(J37:J42)</f>
        <v>23.09798</v>
      </c>
      <c r="K43" s="22">
        <f>SUM(K37:K42)</f>
        <v>0</v>
      </c>
    </row>
    <row r="44" spans="1:11" ht="12.75" customHeight="1">
      <c r="A44" s="57" t="s">
        <v>52</v>
      </c>
      <c r="B44" s="58" t="s">
        <v>53</v>
      </c>
      <c r="C44" s="59" t="s">
        <v>54</v>
      </c>
      <c r="D44" s="55">
        <v>2020</v>
      </c>
      <c r="E44" s="55">
        <v>2025</v>
      </c>
      <c r="F44" s="18">
        <v>2020</v>
      </c>
      <c r="G44" s="24">
        <f aca="true" t="shared" si="7" ref="G44:G49">H44+I44+J44+K44</f>
        <v>0</v>
      </c>
      <c r="H44" s="25"/>
      <c r="I44" s="25"/>
      <c r="J44" s="25"/>
      <c r="K44" s="25"/>
    </row>
    <row r="45" spans="1:11" ht="12.75">
      <c r="A45" s="57"/>
      <c r="B45" s="58"/>
      <c r="C45" s="59"/>
      <c r="D45" s="55"/>
      <c r="E45" s="55"/>
      <c r="F45" s="18">
        <v>2021</v>
      </c>
      <c r="G45" s="24">
        <f t="shared" si="7"/>
        <v>0</v>
      </c>
      <c r="H45" s="25"/>
      <c r="I45" s="25"/>
      <c r="J45" s="25"/>
      <c r="K45" s="25"/>
    </row>
    <row r="46" spans="1:11" ht="12.75">
      <c r="A46" s="57"/>
      <c r="B46" s="58"/>
      <c r="C46" s="59"/>
      <c r="D46" s="55"/>
      <c r="E46" s="55"/>
      <c r="F46" s="18">
        <v>2022</v>
      </c>
      <c r="G46" s="24">
        <f t="shared" si="7"/>
        <v>0</v>
      </c>
      <c r="H46" s="25"/>
      <c r="I46" s="25"/>
      <c r="J46" s="25"/>
      <c r="K46" s="25"/>
    </row>
    <row r="47" spans="1:11" ht="12.75">
      <c r="A47" s="57"/>
      <c r="B47" s="58"/>
      <c r="C47" s="59"/>
      <c r="D47" s="55"/>
      <c r="E47" s="55"/>
      <c r="F47" s="18">
        <v>2023</v>
      </c>
      <c r="G47" s="24">
        <f t="shared" si="7"/>
        <v>0</v>
      </c>
      <c r="H47" s="25"/>
      <c r="I47" s="25"/>
      <c r="J47" s="25"/>
      <c r="K47" s="25"/>
    </row>
    <row r="48" spans="1:11" ht="12.75">
      <c r="A48" s="57"/>
      <c r="B48" s="58"/>
      <c r="C48" s="59"/>
      <c r="D48" s="55"/>
      <c r="E48" s="55"/>
      <c r="F48" s="18">
        <v>2024</v>
      </c>
      <c r="G48" s="24">
        <f t="shared" si="7"/>
        <v>0</v>
      </c>
      <c r="H48" s="25"/>
      <c r="I48" s="25"/>
      <c r="J48" s="25"/>
      <c r="K48" s="25"/>
    </row>
    <row r="49" spans="1:11" ht="12.75">
      <c r="A49" s="57"/>
      <c r="B49" s="58"/>
      <c r="C49" s="59"/>
      <c r="D49" s="55"/>
      <c r="E49" s="55"/>
      <c r="F49" s="18">
        <v>2025</v>
      </c>
      <c r="G49" s="24">
        <f t="shared" si="7"/>
        <v>0</v>
      </c>
      <c r="H49" s="25"/>
      <c r="I49" s="25"/>
      <c r="J49" s="25"/>
      <c r="K49" s="25"/>
    </row>
    <row r="50" spans="1:11" ht="13.5" customHeight="1">
      <c r="A50" s="57"/>
      <c r="B50" s="56" t="s">
        <v>51</v>
      </c>
      <c r="C50" s="56"/>
      <c r="D50" s="56"/>
      <c r="E50" s="56"/>
      <c r="F50" s="56"/>
      <c r="G50" s="22">
        <f>G44+G45+G46+G47+G48+G49</f>
        <v>0</v>
      </c>
      <c r="H50" s="22">
        <f>H44+H45+H46+H47+H48+H49</f>
        <v>0</v>
      </c>
      <c r="I50" s="22">
        <f>I44+I45+I46+I47+I48+I49</f>
        <v>0</v>
      </c>
      <c r="J50" s="22">
        <f>J44+J45+J46+J47+J48+J49</f>
        <v>0</v>
      </c>
      <c r="K50" s="22">
        <f>K44+K45+K46+K47+K48+K49</f>
        <v>0</v>
      </c>
    </row>
    <row r="51" spans="1:11" ht="13.5" customHeight="1">
      <c r="A51" s="68" t="s">
        <v>14</v>
      </c>
      <c r="B51" s="56" t="s">
        <v>55</v>
      </c>
      <c r="C51" s="59" t="s">
        <v>122</v>
      </c>
      <c r="D51" s="55">
        <v>2020</v>
      </c>
      <c r="E51" s="55">
        <v>2025</v>
      </c>
      <c r="F51" s="18">
        <v>2020</v>
      </c>
      <c r="G51" s="20">
        <f>G58+G65+G72+G79+G86+G93</f>
        <v>0</v>
      </c>
      <c r="H51" s="20">
        <f>H58+H65+H72+H79+H86+H93</f>
        <v>0</v>
      </c>
      <c r="I51" s="20">
        <f>I58+I65+I72+I79+I86+I93</f>
        <v>0</v>
      </c>
      <c r="J51" s="20">
        <f>J58+J65+J72+J79+J86+J93</f>
        <v>0</v>
      </c>
      <c r="K51" s="20">
        <f>K58+K65+K72+K79+K86+K93</f>
        <v>0</v>
      </c>
    </row>
    <row r="52" spans="1:11" ht="13.5">
      <c r="A52" s="68"/>
      <c r="B52" s="56"/>
      <c r="C52" s="59"/>
      <c r="D52" s="55"/>
      <c r="E52" s="55"/>
      <c r="F52" s="18">
        <v>2021</v>
      </c>
      <c r="G52" s="20">
        <f aca="true" t="shared" si="8" ref="G52:K56">G59+G66+G73+G80+G87+G94</f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</row>
    <row r="53" spans="1:11" ht="13.5">
      <c r="A53" s="68"/>
      <c r="B53" s="56"/>
      <c r="C53" s="59"/>
      <c r="D53" s="55"/>
      <c r="E53" s="55"/>
      <c r="F53" s="18">
        <v>2022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</row>
    <row r="54" spans="1:11" ht="13.5">
      <c r="A54" s="68"/>
      <c r="B54" s="56"/>
      <c r="C54" s="59"/>
      <c r="D54" s="55"/>
      <c r="E54" s="55"/>
      <c r="F54" s="18">
        <v>2023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</row>
    <row r="55" spans="1:11" ht="13.5">
      <c r="A55" s="68"/>
      <c r="B55" s="56"/>
      <c r="C55" s="59"/>
      <c r="D55" s="55"/>
      <c r="E55" s="55"/>
      <c r="F55" s="18">
        <v>2024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</row>
    <row r="56" spans="1:11" ht="13.5">
      <c r="A56" s="68"/>
      <c r="B56" s="56"/>
      <c r="C56" s="59"/>
      <c r="D56" s="55"/>
      <c r="E56" s="55"/>
      <c r="F56" s="18">
        <v>2025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</row>
    <row r="57" spans="1:11" ht="13.5" customHeight="1">
      <c r="A57" s="68"/>
      <c r="B57" s="56" t="s">
        <v>47</v>
      </c>
      <c r="C57" s="56"/>
      <c r="D57" s="56"/>
      <c r="E57" s="56"/>
      <c r="F57" s="56"/>
      <c r="G57" s="22">
        <f>SUM(G51:G56)</f>
        <v>0</v>
      </c>
      <c r="H57" s="22">
        <f>SUM(H51:H56)</f>
        <v>0</v>
      </c>
      <c r="I57" s="22">
        <f>SUM(I51:I56)</f>
        <v>0</v>
      </c>
      <c r="J57" s="22">
        <f>SUM(J51:J56)</f>
        <v>0</v>
      </c>
      <c r="K57" s="22">
        <f>SUM(K51:K56)</f>
        <v>0</v>
      </c>
    </row>
    <row r="58" spans="1:11" ht="12.75" customHeight="1">
      <c r="A58" s="57" t="s">
        <v>56</v>
      </c>
      <c r="B58" s="58" t="s">
        <v>57</v>
      </c>
      <c r="C58" s="59" t="s">
        <v>122</v>
      </c>
      <c r="D58" s="55">
        <v>2020</v>
      </c>
      <c r="E58" s="55">
        <v>2025</v>
      </c>
      <c r="F58" s="18">
        <v>2020</v>
      </c>
      <c r="G58" s="24">
        <f aca="true" t="shared" si="9" ref="G58:G63">H58+I58+J58+K58</f>
        <v>0</v>
      </c>
      <c r="H58" s="25"/>
      <c r="I58" s="25"/>
      <c r="J58" s="25"/>
      <c r="K58" s="25"/>
    </row>
    <row r="59" spans="1:11" ht="12.75" customHeight="1">
      <c r="A59" s="57"/>
      <c r="B59" s="58"/>
      <c r="C59" s="59"/>
      <c r="D59" s="55"/>
      <c r="E59" s="55"/>
      <c r="F59" s="18">
        <v>2021</v>
      </c>
      <c r="G59" s="24">
        <f t="shared" si="9"/>
        <v>0</v>
      </c>
      <c r="H59" s="25"/>
      <c r="I59" s="25"/>
      <c r="J59" s="25"/>
      <c r="K59" s="25"/>
    </row>
    <row r="60" spans="1:11" ht="12.75" customHeight="1">
      <c r="A60" s="57"/>
      <c r="B60" s="58"/>
      <c r="C60" s="59"/>
      <c r="D60" s="55"/>
      <c r="E60" s="55"/>
      <c r="F60" s="18">
        <v>2022</v>
      </c>
      <c r="G60" s="24">
        <f t="shared" si="9"/>
        <v>0</v>
      </c>
      <c r="H60" s="25"/>
      <c r="I60" s="25"/>
      <c r="J60" s="25"/>
      <c r="K60" s="25"/>
    </row>
    <row r="61" spans="1:11" ht="12.75" customHeight="1">
      <c r="A61" s="57"/>
      <c r="B61" s="58"/>
      <c r="C61" s="59"/>
      <c r="D61" s="55"/>
      <c r="E61" s="55"/>
      <c r="F61" s="18">
        <v>2023</v>
      </c>
      <c r="G61" s="24">
        <f t="shared" si="9"/>
        <v>0</v>
      </c>
      <c r="H61" s="25"/>
      <c r="I61" s="25"/>
      <c r="J61" s="25"/>
      <c r="K61" s="25"/>
    </row>
    <row r="62" spans="1:11" ht="12.75">
      <c r="A62" s="57"/>
      <c r="B62" s="58"/>
      <c r="C62" s="59"/>
      <c r="D62" s="55"/>
      <c r="E62" s="55"/>
      <c r="F62" s="18">
        <v>2024</v>
      </c>
      <c r="G62" s="24">
        <f t="shared" si="9"/>
        <v>0</v>
      </c>
      <c r="H62" s="25"/>
      <c r="I62" s="25"/>
      <c r="J62" s="25"/>
      <c r="K62" s="25"/>
    </row>
    <row r="63" spans="1:11" ht="12.75">
      <c r="A63" s="57"/>
      <c r="B63" s="58"/>
      <c r="C63" s="59"/>
      <c r="D63" s="55"/>
      <c r="E63" s="55"/>
      <c r="F63" s="18">
        <v>2025</v>
      </c>
      <c r="G63" s="24">
        <f t="shared" si="9"/>
        <v>0</v>
      </c>
      <c r="H63" s="25"/>
      <c r="I63" s="25"/>
      <c r="J63" s="25"/>
      <c r="K63" s="25"/>
    </row>
    <row r="64" spans="1:11" ht="13.5" customHeight="1">
      <c r="A64" s="57"/>
      <c r="B64" s="56" t="s">
        <v>51</v>
      </c>
      <c r="C64" s="56"/>
      <c r="D64" s="56"/>
      <c r="E64" s="56"/>
      <c r="F64" s="56"/>
      <c r="G64" s="22">
        <f>G58+G59+G60+G61+G62+G63</f>
        <v>0</v>
      </c>
      <c r="H64" s="22">
        <f>SUM(H58:H63)</f>
        <v>0</v>
      </c>
      <c r="I64" s="22">
        <f>SUM(I58:I63)</f>
        <v>0</v>
      </c>
      <c r="J64" s="22">
        <f>SUM(J58:J63)</f>
        <v>0</v>
      </c>
      <c r="K64" s="22">
        <f>SUM(K58:K63)</f>
        <v>0</v>
      </c>
    </row>
    <row r="65" spans="1:11" ht="36.75" customHeight="1">
      <c r="A65" s="57" t="s">
        <v>58</v>
      </c>
      <c r="B65" s="58" t="s">
        <v>59</v>
      </c>
      <c r="C65" s="59" t="s">
        <v>122</v>
      </c>
      <c r="D65" s="55">
        <v>2020</v>
      </c>
      <c r="E65" s="55">
        <v>2025</v>
      </c>
      <c r="F65" s="18">
        <v>2020</v>
      </c>
      <c r="G65" s="24">
        <f aca="true" t="shared" si="10" ref="G65:G70">H65+I65+J65+K65</f>
        <v>0</v>
      </c>
      <c r="H65" s="25"/>
      <c r="I65" s="25"/>
      <c r="J65" s="25"/>
      <c r="K65" s="25"/>
    </row>
    <row r="66" spans="1:11" ht="36.75" customHeight="1">
      <c r="A66" s="57"/>
      <c r="B66" s="58"/>
      <c r="C66" s="59"/>
      <c r="D66" s="55"/>
      <c r="E66" s="55"/>
      <c r="F66" s="18">
        <v>2021</v>
      </c>
      <c r="G66" s="24">
        <f t="shared" si="10"/>
        <v>0</v>
      </c>
      <c r="H66" s="25"/>
      <c r="I66" s="25"/>
      <c r="J66" s="25"/>
      <c r="K66" s="25"/>
    </row>
    <row r="67" spans="1:11" ht="36.75" customHeight="1">
      <c r="A67" s="57"/>
      <c r="B67" s="58"/>
      <c r="C67" s="59"/>
      <c r="D67" s="55"/>
      <c r="E67" s="55"/>
      <c r="F67" s="18">
        <v>2022</v>
      </c>
      <c r="G67" s="24">
        <f t="shared" si="10"/>
        <v>0</v>
      </c>
      <c r="H67" s="25"/>
      <c r="I67" s="25"/>
      <c r="J67" s="25"/>
      <c r="K67" s="25"/>
    </row>
    <row r="68" spans="1:11" ht="12.75">
      <c r="A68" s="57"/>
      <c r="B68" s="58"/>
      <c r="C68" s="59"/>
      <c r="D68" s="55"/>
      <c r="E68" s="55"/>
      <c r="F68" s="18">
        <v>2023</v>
      </c>
      <c r="G68" s="24">
        <f t="shared" si="10"/>
        <v>0</v>
      </c>
      <c r="H68" s="25"/>
      <c r="I68" s="25"/>
      <c r="J68" s="25"/>
      <c r="K68" s="25"/>
    </row>
    <row r="69" spans="1:11" ht="17.25" customHeight="1">
      <c r="A69" s="57"/>
      <c r="B69" s="58"/>
      <c r="C69" s="59"/>
      <c r="D69" s="55"/>
      <c r="E69" s="55"/>
      <c r="F69" s="18">
        <v>2024</v>
      </c>
      <c r="G69" s="24">
        <f t="shared" si="10"/>
        <v>0</v>
      </c>
      <c r="H69" s="25"/>
      <c r="I69" s="25"/>
      <c r="J69" s="25"/>
      <c r="K69" s="25"/>
    </row>
    <row r="70" spans="1:11" ht="12.75">
      <c r="A70" s="57"/>
      <c r="B70" s="58"/>
      <c r="C70" s="59"/>
      <c r="D70" s="55"/>
      <c r="E70" s="55"/>
      <c r="F70" s="18">
        <v>2025</v>
      </c>
      <c r="G70" s="24">
        <f t="shared" si="10"/>
        <v>0</v>
      </c>
      <c r="H70" s="25"/>
      <c r="I70" s="25"/>
      <c r="J70" s="25"/>
      <c r="K70" s="25"/>
    </row>
    <row r="71" spans="1:11" ht="13.5" customHeight="1">
      <c r="A71" s="57"/>
      <c r="B71" s="56" t="s">
        <v>51</v>
      </c>
      <c r="C71" s="56"/>
      <c r="D71" s="56"/>
      <c r="E71" s="56"/>
      <c r="F71" s="56"/>
      <c r="G71" s="22">
        <f>SUM(G65:G70)</f>
        <v>0</v>
      </c>
      <c r="H71" s="22">
        <f>SUM(H65:H70)</f>
        <v>0</v>
      </c>
      <c r="I71" s="22">
        <f>SUM(I65:I70)</f>
        <v>0</v>
      </c>
      <c r="J71" s="22">
        <f>SUM(J65:J70)</f>
        <v>0</v>
      </c>
      <c r="K71" s="22">
        <f>SUM(K65:K70)</f>
        <v>0</v>
      </c>
    </row>
    <row r="72" spans="1:11" ht="21.75" customHeight="1">
      <c r="A72" s="57" t="s">
        <v>60</v>
      </c>
      <c r="B72" s="58" t="s">
        <v>61</v>
      </c>
      <c r="C72" s="59" t="s">
        <v>122</v>
      </c>
      <c r="D72" s="55">
        <v>2020</v>
      </c>
      <c r="E72" s="55">
        <v>2025</v>
      </c>
      <c r="F72" s="18">
        <v>2020</v>
      </c>
      <c r="G72" s="24">
        <f aca="true" t="shared" si="11" ref="G72:G77">H72+I72+J72+K72</f>
        <v>0</v>
      </c>
      <c r="H72" s="25"/>
      <c r="I72" s="25"/>
      <c r="J72" s="25"/>
      <c r="K72" s="25"/>
    </row>
    <row r="73" spans="1:11" ht="21" customHeight="1">
      <c r="A73" s="57"/>
      <c r="B73" s="58"/>
      <c r="C73" s="59"/>
      <c r="D73" s="55"/>
      <c r="E73" s="55"/>
      <c r="F73" s="18">
        <v>2021</v>
      </c>
      <c r="G73" s="24">
        <f t="shared" si="11"/>
        <v>0</v>
      </c>
      <c r="H73" s="25"/>
      <c r="I73" s="25"/>
      <c r="J73" s="25"/>
      <c r="K73" s="25"/>
    </row>
    <row r="74" spans="1:11" ht="18" customHeight="1">
      <c r="A74" s="57"/>
      <c r="B74" s="58"/>
      <c r="C74" s="59"/>
      <c r="D74" s="55"/>
      <c r="E74" s="55"/>
      <c r="F74" s="18">
        <v>2022</v>
      </c>
      <c r="G74" s="24">
        <f t="shared" si="11"/>
        <v>0</v>
      </c>
      <c r="H74" s="25"/>
      <c r="I74" s="25"/>
      <c r="J74" s="25"/>
      <c r="K74" s="25"/>
    </row>
    <row r="75" spans="1:11" ht="18" customHeight="1">
      <c r="A75" s="57"/>
      <c r="B75" s="58"/>
      <c r="C75" s="59"/>
      <c r="D75" s="55"/>
      <c r="E75" s="55"/>
      <c r="F75" s="18">
        <v>2023</v>
      </c>
      <c r="G75" s="24">
        <f t="shared" si="11"/>
        <v>0</v>
      </c>
      <c r="H75" s="25"/>
      <c r="I75" s="25"/>
      <c r="J75" s="25"/>
      <c r="K75" s="25"/>
    </row>
    <row r="76" spans="1:11" ht="18.75" customHeight="1">
      <c r="A76" s="57"/>
      <c r="B76" s="58"/>
      <c r="C76" s="59"/>
      <c r="D76" s="55"/>
      <c r="E76" s="55"/>
      <c r="F76" s="18">
        <v>2024</v>
      </c>
      <c r="G76" s="24">
        <f t="shared" si="11"/>
        <v>0</v>
      </c>
      <c r="H76" s="25"/>
      <c r="I76" s="25"/>
      <c r="J76" s="25"/>
      <c r="K76" s="25"/>
    </row>
    <row r="77" spans="1:11" ht="18.75" customHeight="1">
      <c r="A77" s="57"/>
      <c r="B77" s="58"/>
      <c r="C77" s="59"/>
      <c r="D77" s="55"/>
      <c r="E77" s="55"/>
      <c r="F77" s="18">
        <v>2025</v>
      </c>
      <c r="G77" s="24">
        <f t="shared" si="11"/>
        <v>0</v>
      </c>
      <c r="H77" s="25"/>
      <c r="I77" s="25"/>
      <c r="J77" s="25"/>
      <c r="K77" s="25"/>
    </row>
    <row r="78" spans="1:11" ht="13.5">
      <c r="A78" s="57"/>
      <c r="B78" s="56" t="s">
        <v>51</v>
      </c>
      <c r="C78" s="56"/>
      <c r="D78" s="56"/>
      <c r="E78" s="56"/>
      <c r="F78" s="56"/>
      <c r="G78" s="22">
        <f>SUM(G72:G77)</f>
        <v>0</v>
      </c>
      <c r="H78" s="22">
        <f>SUM(H72:H77)</f>
        <v>0</v>
      </c>
      <c r="I78" s="22">
        <f>SUM(I72:I77)</f>
        <v>0</v>
      </c>
      <c r="J78" s="22">
        <f>SUM(J72:J77)</f>
        <v>0</v>
      </c>
      <c r="K78" s="22">
        <f>SUM(K72:K77)</f>
        <v>0</v>
      </c>
    </row>
    <row r="79" spans="1:11" ht="18.75" customHeight="1">
      <c r="A79" s="57" t="s">
        <v>110</v>
      </c>
      <c r="B79" s="58" t="s">
        <v>111</v>
      </c>
      <c r="C79" s="59" t="s">
        <v>122</v>
      </c>
      <c r="D79" s="55">
        <v>2020</v>
      </c>
      <c r="E79" s="55">
        <v>2025</v>
      </c>
      <c r="F79" s="18">
        <v>2020</v>
      </c>
      <c r="G79" s="24">
        <f aca="true" t="shared" si="12" ref="G79:G84">H79+I79+J79+K79</f>
        <v>0</v>
      </c>
      <c r="H79" s="25"/>
      <c r="I79" s="25"/>
      <c r="J79" s="25"/>
      <c r="K79" s="25"/>
    </row>
    <row r="80" spans="1:11" ht="18.75" customHeight="1">
      <c r="A80" s="57"/>
      <c r="B80" s="58"/>
      <c r="C80" s="59"/>
      <c r="D80" s="55"/>
      <c r="E80" s="55"/>
      <c r="F80" s="18">
        <v>2021</v>
      </c>
      <c r="G80" s="24">
        <f t="shared" si="12"/>
        <v>0</v>
      </c>
      <c r="H80" s="25"/>
      <c r="I80" s="25"/>
      <c r="J80" s="25"/>
      <c r="K80" s="25"/>
    </row>
    <row r="81" spans="1:11" ht="18.75" customHeight="1">
      <c r="A81" s="57"/>
      <c r="B81" s="58"/>
      <c r="C81" s="59"/>
      <c r="D81" s="55"/>
      <c r="E81" s="55"/>
      <c r="F81" s="18">
        <v>2022</v>
      </c>
      <c r="G81" s="24">
        <f t="shared" si="12"/>
        <v>0</v>
      </c>
      <c r="H81" s="25"/>
      <c r="I81" s="25"/>
      <c r="J81" s="25"/>
      <c r="K81" s="25"/>
    </row>
    <row r="82" spans="1:11" ht="18.75" customHeight="1">
      <c r="A82" s="57"/>
      <c r="B82" s="58"/>
      <c r="C82" s="59"/>
      <c r="D82" s="55"/>
      <c r="E82" s="55"/>
      <c r="F82" s="18">
        <v>2023</v>
      </c>
      <c r="G82" s="24">
        <f t="shared" si="12"/>
        <v>0</v>
      </c>
      <c r="H82" s="25"/>
      <c r="I82" s="25"/>
      <c r="J82" s="25"/>
      <c r="K82" s="25"/>
    </row>
    <row r="83" spans="1:11" ht="18.75" customHeight="1">
      <c r="A83" s="57"/>
      <c r="B83" s="58"/>
      <c r="C83" s="59"/>
      <c r="D83" s="55"/>
      <c r="E83" s="55"/>
      <c r="F83" s="18">
        <v>2024</v>
      </c>
      <c r="G83" s="24">
        <f t="shared" si="12"/>
        <v>0</v>
      </c>
      <c r="H83" s="25"/>
      <c r="I83" s="25"/>
      <c r="J83" s="25"/>
      <c r="K83" s="25"/>
    </row>
    <row r="84" spans="1:11" ht="18" customHeight="1">
      <c r="A84" s="57"/>
      <c r="B84" s="58"/>
      <c r="C84" s="59"/>
      <c r="D84" s="55"/>
      <c r="E84" s="55"/>
      <c r="F84" s="18">
        <v>2025</v>
      </c>
      <c r="G84" s="24">
        <f t="shared" si="12"/>
        <v>0</v>
      </c>
      <c r="H84" s="25"/>
      <c r="I84" s="25"/>
      <c r="J84" s="25"/>
      <c r="K84" s="25"/>
    </row>
    <row r="85" spans="1:11" ht="13.5" customHeight="1">
      <c r="A85" s="57"/>
      <c r="B85" s="56" t="s">
        <v>51</v>
      </c>
      <c r="C85" s="56"/>
      <c r="D85" s="56"/>
      <c r="E85" s="56"/>
      <c r="F85" s="56"/>
      <c r="G85" s="22">
        <f>SUM(G79:G84)</f>
        <v>0</v>
      </c>
      <c r="H85" s="22">
        <f>SUM(H79:H84)</f>
        <v>0</v>
      </c>
      <c r="I85" s="22">
        <f>SUM(I79:I84)</f>
        <v>0</v>
      </c>
      <c r="J85" s="22">
        <f>SUM(J79:J84)</f>
        <v>0</v>
      </c>
      <c r="K85" s="22">
        <f>SUM(K79:K84)</f>
        <v>0</v>
      </c>
    </row>
    <row r="86" spans="1:11" ht="12.75" customHeight="1">
      <c r="A86" s="57" t="s">
        <v>112</v>
      </c>
      <c r="B86" s="58" t="s">
        <v>113</v>
      </c>
      <c r="C86" s="59" t="s">
        <v>122</v>
      </c>
      <c r="D86" s="55">
        <v>2020</v>
      </c>
      <c r="E86" s="55">
        <v>2025</v>
      </c>
      <c r="F86" s="18">
        <v>2020</v>
      </c>
      <c r="G86" s="24">
        <f>H86+I86+J86+K86</f>
        <v>0</v>
      </c>
      <c r="H86" s="22"/>
      <c r="I86" s="22"/>
      <c r="J86" s="22"/>
      <c r="K86" s="22"/>
    </row>
    <row r="87" spans="1:11" ht="12.75" customHeight="1">
      <c r="A87" s="57"/>
      <c r="B87" s="58"/>
      <c r="C87" s="59"/>
      <c r="D87" s="55"/>
      <c r="E87" s="55"/>
      <c r="F87" s="18">
        <v>2021</v>
      </c>
      <c r="G87" s="24"/>
      <c r="H87" s="22"/>
      <c r="I87" s="22"/>
      <c r="J87" s="22"/>
      <c r="K87" s="22"/>
    </row>
    <row r="88" spans="1:11" ht="12.75" customHeight="1">
      <c r="A88" s="57"/>
      <c r="B88" s="58"/>
      <c r="C88" s="59"/>
      <c r="D88" s="55"/>
      <c r="E88" s="55"/>
      <c r="F88" s="18">
        <v>2022</v>
      </c>
      <c r="G88" s="24"/>
      <c r="H88" s="22"/>
      <c r="I88" s="22"/>
      <c r="J88" s="22"/>
      <c r="K88" s="22"/>
    </row>
    <row r="89" spans="1:11" ht="12.75" customHeight="1">
      <c r="A89" s="57"/>
      <c r="B89" s="58"/>
      <c r="C89" s="59"/>
      <c r="D89" s="55"/>
      <c r="E89" s="55"/>
      <c r="F89" s="18">
        <v>2023</v>
      </c>
      <c r="G89" s="24"/>
      <c r="H89" s="22"/>
      <c r="I89" s="22"/>
      <c r="J89" s="22"/>
      <c r="K89" s="22"/>
    </row>
    <row r="90" spans="1:11" ht="12.75">
      <c r="A90" s="57"/>
      <c r="B90" s="58"/>
      <c r="C90" s="59"/>
      <c r="D90" s="55"/>
      <c r="E90" s="55"/>
      <c r="F90" s="18">
        <v>2024</v>
      </c>
      <c r="G90" s="24">
        <f>H90+I90+J90+K90</f>
        <v>0</v>
      </c>
      <c r="H90" s="22"/>
      <c r="I90" s="22"/>
      <c r="J90" s="22"/>
      <c r="K90" s="22"/>
    </row>
    <row r="91" spans="1:11" ht="12.75">
      <c r="A91" s="57"/>
      <c r="B91" s="58"/>
      <c r="C91" s="59"/>
      <c r="D91" s="55"/>
      <c r="E91" s="55"/>
      <c r="F91" s="18">
        <v>2025</v>
      </c>
      <c r="G91" s="24">
        <f>H91+I91+J91+K91</f>
        <v>0</v>
      </c>
      <c r="H91" s="22"/>
      <c r="I91" s="22"/>
      <c r="J91" s="22"/>
      <c r="K91" s="22"/>
    </row>
    <row r="92" spans="1:11" ht="13.5" customHeight="1">
      <c r="A92" s="57"/>
      <c r="B92" s="56" t="s">
        <v>51</v>
      </c>
      <c r="C92" s="56"/>
      <c r="D92" s="56"/>
      <c r="E92" s="56"/>
      <c r="F92" s="56"/>
      <c r="G92" s="22">
        <f>SUM(G86:G91)</f>
        <v>0</v>
      </c>
      <c r="H92" s="22">
        <f>SUM(H86:H91)</f>
        <v>0</v>
      </c>
      <c r="I92" s="22">
        <f>SUM(I86:I91)</f>
        <v>0</v>
      </c>
      <c r="J92" s="22">
        <f>SUM(J86:J91)</f>
        <v>0</v>
      </c>
      <c r="K92" s="22">
        <f>SUM(K86:K91)</f>
        <v>0</v>
      </c>
    </row>
    <row r="93" spans="1:11" ht="12.75" customHeight="1">
      <c r="A93" s="57" t="s">
        <v>114</v>
      </c>
      <c r="B93" s="58" t="s">
        <v>115</v>
      </c>
      <c r="C93" s="59" t="s">
        <v>122</v>
      </c>
      <c r="D93" s="55">
        <v>2020</v>
      </c>
      <c r="E93" s="55">
        <v>2025</v>
      </c>
      <c r="F93" s="18">
        <v>2020</v>
      </c>
      <c r="G93" s="24">
        <f>H93+I93+J93+K93</f>
        <v>0</v>
      </c>
      <c r="H93" s="22"/>
      <c r="I93" s="22"/>
      <c r="J93" s="22"/>
      <c r="K93" s="22"/>
    </row>
    <row r="94" spans="1:11" ht="12.75" customHeight="1">
      <c r="A94" s="57"/>
      <c r="B94" s="58"/>
      <c r="C94" s="59"/>
      <c r="D94" s="55"/>
      <c r="E94" s="55"/>
      <c r="F94" s="18">
        <v>2021</v>
      </c>
      <c r="G94" s="24"/>
      <c r="H94" s="22"/>
      <c r="I94" s="22"/>
      <c r="J94" s="22"/>
      <c r="K94" s="22"/>
    </row>
    <row r="95" spans="1:11" ht="12.75" customHeight="1">
      <c r="A95" s="57"/>
      <c r="B95" s="58"/>
      <c r="C95" s="59"/>
      <c r="D95" s="55"/>
      <c r="E95" s="55"/>
      <c r="F95" s="18">
        <v>2022</v>
      </c>
      <c r="G95" s="24"/>
      <c r="H95" s="22"/>
      <c r="I95" s="22"/>
      <c r="J95" s="22"/>
      <c r="K95" s="22"/>
    </row>
    <row r="96" spans="1:11" ht="12.75" customHeight="1">
      <c r="A96" s="57"/>
      <c r="B96" s="58"/>
      <c r="C96" s="59"/>
      <c r="D96" s="55"/>
      <c r="E96" s="55"/>
      <c r="F96" s="18">
        <v>2023</v>
      </c>
      <c r="G96" s="24"/>
      <c r="H96" s="22"/>
      <c r="I96" s="22"/>
      <c r="J96" s="22"/>
      <c r="K96" s="22"/>
    </row>
    <row r="97" spans="1:11" ht="12.75">
      <c r="A97" s="57"/>
      <c r="B97" s="58"/>
      <c r="C97" s="59"/>
      <c r="D97" s="55"/>
      <c r="E97" s="55"/>
      <c r="F97" s="18">
        <v>2024</v>
      </c>
      <c r="G97" s="24">
        <f>H97+I97+J97+K97</f>
        <v>0</v>
      </c>
      <c r="H97" s="22"/>
      <c r="I97" s="22"/>
      <c r="J97" s="22"/>
      <c r="K97" s="22"/>
    </row>
    <row r="98" spans="1:11" ht="12.75">
      <c r="A98" s="57"/>
      <c r="B98" s="58"/>
      <c r="C98" s="59"/>
      <c r="D98" s="55"/>
      <c r="E98" s="55"/>
      <c r="F98" s="18">
        <v>2025</v>
      </c>
      <c r="G98" s="24">
        <f>H98+I98+J98+K98</f>
        <v>0</v>
      </c>
      <c r="H98" s="22"/>
      <c r="I98" s="22"/>
      <c r="J98" s="22"/>
      <c r="K98" s="22"/>
    </row>
    <row r="99" spans="1:11" ht="13.5" customHeight="1">
      <c r="A99" s="57"/>
      <c r="B99" s="56" t="s">
        <v>51</v>
      </c>
      <c r="C99" s="56"/>
      <c r="D99" s="56"/>
      <c r="E99" s="56"/>
      <c r="F99" s="56"/>
      <c r="G99" s="22">
        <f>SUM(G93:G98)</f>
        <v>0</v>
      </c>
      <c r="H99" s="22">
        <f>SUM(H93:H98)</f>
        <v>0</v>
      </c>
      <c r="I99" s="22">
        <f>SUM(I93:I98)</f>
        <v>0</v>
      </c>
      <c r="J99" s="22">
        <f>SUM(J93:J98)</f>
        <v>0</v>
      </c>
      <c r="K99" s="22">
        <f>SUM(K93:K98)</f>
        <v>0</v>
      </c>
    </row>
    <row r="100" spans="1:11" ht="13.5" customHeight="1">
      <c r="A100" s="68" t="s">
        <v>18</v>
      </c>
      <c r="B100" s="56" t="s">
        <v>62</v>
      </c>
      <c r="C100" s="59" t="s">
        <v>122</v>
      </c>
      <c r="D100" s="55">
        <v>2020</v>
      </c>
      <c r="E100" s="55">
        <v>2025</v>
      </c>
      <c r="F100" s="18">
        <v>2020</v>
      </c>
      <c r="G100" s="20">
        <f aca="true" t="shared" si="13" ref="G100:K106">G107+G114+G121+G128</f>
        <v>22.4</v>
      </c>
      <c r="H100" s="20">
        <f t="shared" si="13"/>
        <v>0</v>
      </c>
      <c r="I100" s="20">
        <f t="shared" si="13"/>
        <v>0</v>
      </c>
      <c r="J100" s="20">
        <f>J107+J114+J121+J128</f>
        <v>22.4</v>
      </c>
      <c r="K100" s="20">
        <f t="shared" si="13"/>
        <v>0</v>
      </c>
    </row>
    <row r="101" spans="1:11" ht="13.5" customHeight="1">
      <c r="A101" s="68"/>
      <c r="B101" s="56"/>
      <c r="C101" s="59"/>
      <c r="D101" s="55"/>
      <c r="E101" s="55"/>
      <c r="F101" s="18">
        <v>2021</v>
      </c>
      <c r="G101" s="20">
        <f t="shared" si="13"/>
        <v>35.1</v>
      </c>
      <c r="H101" s="20">
        <f t="shared" si="13"/>
        <v>0</v>
      </c>
      <c r="I101" s="20">
        <f t="shared" si="13"/>
        <v>0</v>
      </c>
      <c r="J101" s="20">
        <f t="shared" si="13"/>
        <v>35.1</v>
      </c>
      <c r="K101" s="20">
        <f t="shared" si="13"/>
        <v>0</v>
      </c>
    </row>
    <row r="102" spans="1:11" ht="13.5" customHeight="1">
      <c r="A102" s="68"/>
      <c r="B102" s="56"/>
      <c r="C102" s="59"/>
      <c r="D102" s="55"/>
      <c r="E102" s="55"/>
      <c r="F102" s="18">
        <v>2022</v>
      </c>
      <c r="G102" s="20">
        <f t="shared" si="13"/>
        <v>34.4</v>
      </c>
      <c r="H102" s="20">
        <f t="shared" si="13"/>
        <v>0</v>
      </c>
      <c r="I102" s="20">
        <f t="shared" si="13"/>
        <v>0</v>
      </c>
      <c r="J102" s="20">
        <f t="shared" si="13"/>
        <v>34.4</v>
      </c>
      <c r="K102" s="20">
        <f t="shared" si="13"/>
        <v>0</v>
      </c>
    </row>
    <row r="103" spans="1:11" ht="13.5" customHeight="1">
      <c r="A103" s="68"/>
      <c r="B103" s="56"/>
      <c r="C103" s="59"/>
      <c r="D103" s="55"/>
      <c r="E103" s="55"/>
      <c r="F103" s="18">
        <v>2023</v>
      </c>
      <c r="G103" s="20">
        <f t="shared" si="13"/>
        <v>33.5</v>
      </c>
      <c r="H103" s="20">
        <f t="shared" si="13"/>
        <v>0</v>
      </c>
      <c r="I103" s="20">
        <f t="shared" si="13"/>
        <v>0</v>
      </c>
      <c r="J103" s="20">
        <f t="shared" si="13"/>
        <v>33.5</v>
      </c>
      <c r="K103" s="20">
        <f t="shared" si="13"/>
        <v>0</v>
      </c>
    </row>
    <row r="104" spans="1:11" ht="13.5">
      <c r="A104" s="68"/>
      <c r="B104" s="56"/>
      <c r="C104" s="59"/>
      <c r="D104" s="55"/>
      <c r="E104" s="55"/>
      <c r="F104" s="18">
        <v>2024</v>
      </c>
      <c r="G104" s="20">
        <f t="shared" si="13"/>
        <v>38.072</v>
      </c>
      <c r="H104" s="20">
        <f t="shared" si="13"/>
        <v>0</v>
      </c>
      <c r="I104" s="20">
        <f t="shared" si="13"/>
        <v>0</v>
      </c>
      <c r="J104" s="20">
        <f t="shared" si="13"/>
        <v>38.072</v>
      </c>
      <c r="K104" s="20">
        <f t="shared" si="13"/>
        <v>0</v>
      </c>
    </row>
    <row r="105" spans="1:11" ht="13.5">
      <c r="A105" s="68"/>
      <c r="B105" s="56"/>
      <c r="C105" s="59"/>
      <c r="D105" s="55"/>
      <c r="E105" s="55"/>
      <c r="F105" s="18">
        <v>2025</v>
      </c>
      <c r="G105" s="20">
        <f t="shared" si="13"/>
        <v>39.595</v>
      </c>
      <c r="H105" s="20">
        <f t="shared" si="13"/>
        <v>0</v>
      </c>
      <c r="I105" s="20">
        <f t="shared" si="13"/>
        <v>0</v>
      </c>
      <c r="J105" s="20">
        <f t="shared" si="13"/>
        <v>39.595</v>
      </c>
      <c r="K105" s="20">
        <f t="shared" si="13"/>
        <v>0</v>
      </c>
    </row>
    <row r="106" spans="1:11" ht="13.5" customHeight="1">
      <c r="A106" s="68"/>
      <c r="B106" s="56" t="s">
        <v>47</v>
      </c>
      <c r="C106" s="56"/>
      <c r="D106" s="56"/>
      <c r="E106" s="56"/>
      <c r="F106" s="56"/>
      <c r="G106" s="20">
        <f t="shared" si="13"/>
        <v>203.067</v>
      </c>
      <c r="H106" s="20">
        <f t="shared" si="13"/>
        <v>0</v>
      </c>
      <c r="I106" s="20">
        <f t="shared" si="13"/>
        <v>0</v>
      </c>
      <c r="J106" s="20">
        <f t="shared" si="13"/>
        <v>203.067</v>
      </c>
      <c r="K106" s="20">
        <f t="shared" si="13"/>
        <v>0</v>
      </c>
    </row>
    <row r="107" spans="1:11" ht="12.75">
      <c r="A107" s="57" t="s">
        <v>63</v>
      </c>
      <c r="B107" s="73" t="s">
        <v>131</v>
      </c>
      <c r="C107" s="59" t="s">
        <v>122</v>
      </c>
      <c r="D107" s="55">
        <v>2020</v>
      </c>
      <c r="E107" s="55">
        <v>2025</v>
      </c>
      <c r="F107" s="18">
        <v>2020</v>
      </c>
      <c r="G107" s="24">
        <f aca="true" t="shared" si="14" ref="G107:G112">H107+I107+J107+K107</f>
        <v>22.4</v>
      </c>
      <c r="H107" s="25"/>
      <c r="I107" s="25"/>
      <c r="J107" s="25">
        <v>22.4</v>
      </c>
      <c r="K107" s="25"/>
    </row>
    <row r="108" spans="1:11" ht="12.75">
      <c r="A108" s="57"/>
      <c r="B108" s="73"/>
      <c r="C108" s="59"/>
      <c r="D108" s="55"/>
      <c r="E108" s="55"/>
      <c r="F108" s="18">
        <v>2021</v>
      </c>
      <c r="G108" s="24">
        <f t="shared" si="14"/>
        <v>35.1</v>
      </c>
      <c r="H108" s="25"/>
      <c r="I108" s="25"/>
      <c r="J108" s="25">
        <v>35.1</v>
      </c>
      <c r="K108" s="25"/>
    </row>
    <row r="109" spans="1:11" ht="12.75">
      <c r="A109" s="57"/>
      <c r="B109" s="73"/>
      <c r="C109" s="59"/>
      <c r="D109" s="55"/>
      <c r="E109" s="55"/>
      <c r="F109" s="18">
        <v>2022</v>
      </c>
      <c r="G109" s="24">
        <f t="shared" si="14"/>
        <v>34.4</v>
      </c>
      <c r="H109" s="25"/>
      <c r="I109" s="25"/>
      <c r="J109" s="25">
        <v>34.4</v>
      </c>
      <c r="K109" s="25"/>
    </row>
    <row r="110" spans="1:11" ht="12.75">
      <c r="A110" s="57"/>
      <c r="B110" s="73"/>
      <c r="C110" s="59"/>
      <c r="D110" s="55"/>
      <c r="E110" s="55"/>
      <c r="F110" s="18">
        <v>2023</v>
      </c>
      <c r="G110" s="24">
        <f t="shared" si="14"/>
        <v>33.5</v>
      </c>
      <c r="H110" s="25"/>
      <c r="I110" s="25"/>
      <c r="J110" s="25">
        <v>33.5</v>
      </c>
      <c r="K110" s="25"/>
    </row>
    <row r="111" spans="1:11" ht="12.75">
      <c r="A111" s="57"/>
      <c r="B111" s="73"/>
      <c r="C111" s="59"/>
      <c r="D111" s="55"/>
      <c r="E111" s="55"/>
      <c r="F111" s="18">
        <v>2024</v>
      </c>
      <c r="G111" s="24">
        <f t="shared" si="14"/>
        <v>38.072</v>
      </c>
      <c r="H111" s="25"/>
      <c r="I111" s="25"/>
      <c r="J111" s="25">
        <v>38.072</v>
      </c>
      <c r="K111" s="25"/>
    </row>
    <row r="112" spans="1:11" ht="12.75">
      <c r="A112" s="57"/>
      <c r="B112" s="73"/>
      <c r="C112" s="59"/>
      <c r="D112" s="55"/>
      <c r="E112" s="55"/>
      <c r="F112" s="18">
        <v>2025</v>
      </c>
      <c r="G112" s="24">
        <f t="shared" si="14"/>
        <v>39.595</v>
      </c>
      <c r="H112" s="25"/>
      <c r="I112" s="25"/>
      <c r="J112" s="25">
        <v>39.595</v>
      </c>
      <c r="K112" s="25"/>
    </row>
    <row r="113" spans="1:11" ht="13.5" customHeight="1">
      <c r="A113" s="57"/>
      <c r="B113" s="56" t="s">
        <v>51</v>
      </c>
      <c r="C113" s="56"/>
      <c r="D113" s="56"/>
      <c r="E113" s="56"/>
      <c r="F113" s="56"/>
      <c r="G113" s="24">
        <f>G107+G108+G109+G110+G111+G112</f>
        <v>203.067</v>
      </c>
      <c r="H113" s="24">
        <f>H107+H108+H109+H110+H111+H112</f>
        <v>0</v>
      </c>
      <c r="I113" s="24">
        <f>I107+I108+I109+I110+I111+I112</f>
        <v>0</v>
      </c>
      <c r="J113" s="24">
        <f>J107+J108+J109+J110+J111+J112</f>
        <v>203.067</v>
      </c>
      <c r="K113" s="24">
        <f>K107+K108+K109+K110+K111+K112</f>
        <v>0</v>
      </c>
    </row>
    <row r="114" spans="1:11" ht="12.75">
      <c r="A114" s="57" t="s">
        <v>116</v>
      </c>
      <c r="B114" s="73" t="s">
        <v>127</v>
      </c>
      <c r="C114" s="72" t="s">
        <v>128</v>
      </c>
      <c r="D114" s="55">
        <v>2020</v>
      </c>
      <c r="E114" s="55">
        <v>2025</v>
      </c>
      <c r="F114" s="18">
        <v>2020</v>
      </c>
      <c r="G114" s="24">
        <f aca="true" t="shared" si="15" ref="G114:G119">H114+I114+J114+K114</f>
        <v>0</v>
      </c>
      <c r="H114" s="25"/>
      <c r="I114" s="25"/>
      <c r="J114" s="25"/>
      <c r="K114" s="25"/>
    </row>
    <row r="115" spans="1:11" ht="12.75">
      <c r="A115" s="57"/>
      <c r="B115" s="73"/>
      <c r="C115" s="72"/>
      <c r="D115" s="55"/>
      <c r="E115" s="55"/>
      <c r="F115" s="18">
        <v>2021</v>
      </c>
      <c r="G115" s="24">
        <f t="shared" si="15"/>
        <v>0</v>
      </c>
      <c r="H115" s="25"/>
      <c r="I115" s="25"/>
      <c r="J115" s="25"/>
      <c r="K115" s="25"/>
    </row>
    <row r="116" spans="1:11" ht="12.75">
      <c r="A116" s="57"/>
      <c r="B116" s="73"/>
      <c r="C116" s="72"/>
      <c r="D116" s="55"/>
      <c r="E116" s="55"/>
      <c r="F116" s="18">
        <v>2022</v>
      </c>
      <c r="G116" s="24">
        <f t="shared" si="15"/>
        <v>0</v>
      </c>
      <c r="H116" s="25"/>
      <c r="I116" s="25"/>
      <c r="J116" s="25"/>
      <c r="K116" s="25"/>
    </row>
    <row r="117" spans="1:11" ht="12.75">
      <c r="A117" s="57"/>
      <c r="B117" s="73"/>
      <c r="C117" s="72"/>
      <c r="D117" s="55"/>
      <c r="E117" s="55"/>
      <c r="F117" s="18">
        <v>2023</v>
      </c>
      <c r="G117" s="24">
        <f t="shared" si="15"/>
        <v>0</v>
      </c>
      <c r="H117" s="25"/>
      <c r="I117" s="25"/>
      <c r="J117" s="25"/>
      <c r="K117" s="25"/>
    </row>
    <row r="118" spans="1:11" ht="12.75">
      <c r="A118" s="57"/>
      <c r="B118" s="73"/>
      <c r="C118" s="72"/>
      <c r="D118" s="55"/>
      <c r="E118" s="55"/>
      <c r="F118" s="18">
        <v>2024</v>
      </c>
      <c r="G118" s="24">
        <f t="shared" si="15"/>
        <v>0</v>
      </c>
      <c r="H118" s="25"/>
      <c r="I118" s="25"/>
      <c r="J118" s="25"/>
      <c r="K118" s="25"/>
    </row>
    <row r="119" spans="1:11" ht="23.25" customHeight="1">
      <c r="A119" s="57"/>
      <c r="B119" s="73"/>
      <c r="C119" s="72"/>
      <c r="D119" s="55"/>
      <c r="E119" s="55"/>
      <c r="F119" s="18">
        <v>2025</v>
      </c>
      <c r="G119" s="24">
        <f t="shared" si="15"/>
        <v>0</v>
      </c>
      <c r="H119" s="25"/>
      <c r="I119" s="25"/>
      <c r="J119" s="25"/>
      <c r="K119" s="25"/>
    </row>
    <row r="120" spans="1:11" ht="13.5" customHeight="1">
      <c r="A120" s="23"/>
      <c r="B120" s="56" t="s">
        <v>51</v>
      </c>
      <c r="C120" s="56"/>
      <c r="D120" s="56"/>
      <c r="E120" s="56"/>
      <c r="F120" s="21"/>
      <c r="G120" s="24">
        <f>G114+G115+G116+G117+G118+G119</f>
        <v>0</v>
      </c>
      <c r="H120" s="24">
        <f>H114+H115+H116+H117+H118+H119</f>
        <v>0</v>
      </c>
      <c r="I120" s="24">
        <f>I114+I115+I116+I117+I118+I119</f>
        <v>0</v>
      </c>
      <c r="J120" s="24">
        <f>J114+J115+J116+J117+J118+J119</f>
        <v>0</v>
      </c>
      <c r="K120" s="24">
        <f>K114+K115+K116+K117+K118+K119</f>
        <v>0</v>
      </c>
    </row>
    <row r="121" spans="1:11" ht="12.75">
      <c r="A121" s="57" t="s">
        <v>118</v>
      </c>
      <c r="B121" s="58" t="s">
        <v>140</v>
      </c>
      <c r="C121" s="72" t="s">
        <v>128</v>
      </c>
      <c r="D121" s="55">
        <v>2020</v>
      </c>
      <c r="E121" s="55">
        <v>2025</v>
      </c>
      <c r="F121" s="18">
        <v>2020</v>
      </c>
      <c r="G121" s="24">
        <f aca="true" t="shared" si="16" ref="G121:G126">H121+I121+J121+K121</f>
        <v>0</v>
      </c>
      <c r="H121" s="25"/>
      <c r="I121" s="25"/>
      <c r="J121" s="25"/>
      <c r="K121" s="25"/>
    </row>
    <row r="122" spans="1:11" ht="12.75">
      <c r="A122" s="57"/>
      <c r="B122" s="58"/>
      <c r="C122" s="72"/>
      <c r="D122" s="55"/>
      <c r="E122" s="55"/>
      <c r="F122" s="18">
        <v>2021</v>
      </c>
      <c r="G122" s="24">
        <f t="shared" si="16"/>
        <v>0</v>
      </c>
      <c r="H122" s="25"/>
      <c r="I122" s="25"/>
      <c r="J122" s="25"/>
      <c r="K122" s="25"/>
    </row>
    <row r="123" spans="1:11" ht="12.75">
      <c r="A123" s="57"/>
      <c r="B123" s="58"/>
      <c r="C123" s="72"/>
      <c r="D123" s="55"/>
      <c r="E123" s="55"/>
      <c r="F123" s="18">
        <v>2022</v>
      </c>
      <c r="G123" s="24">
        <f t="shared" si="16"/>
        <v>0</v>
      </c>
      <c r="H123" s="25"/>
      <c r="I123" s="25"/>
      <c r="J123" s="25"/>
      <c r="K123" s="25"/>
    </row>
    <row r="124" spans="1:11" ht="12.75">
      <c r="A124" s="57"/>
      <c r="B124" s="58"/>
      <c r="C124" s="72"/>
      <c r="D124" s="55"/>
      <c r="E124" s="55"/>
      <c r="F124" s="18">
        <v>2023</v>
      </c>
      <c r="G124" s="24">
        <f t="shared" si="16"/>
        <v>0</v>
      </c>
      <c r="H124" s="25"/>
      <c r="I124" s="25"/>
      <c r="J124" s="25"/>
      <c r="K124" s="25"/>
    </row>
    <row r="125" spans="1:11" ht="12.75">
      <c r="A125" s="57"/>
      <c r="B125" s="58"/>
      <c r="C125" s="72"/>
      <c r="D125" s="55"/>
      <c r="E125" s="55"/>
      <c r="F125" s="18">
        <v>2024</v>
      </c>
      <c r="G125" s="24">
        <f t="shared" si="16"/>
        <v>0</v>
      </c>
      <c r="H125" s="25"/>
      <c r="I125" s="25"/>
      <c r="J125" s="25"/>
      <c r="K125" s="25"/>
    </row>
    <row r="126" spans="1:11" ht="19.5" customHeight="1">
      <c r="A126" s="57"/>
      <c r="B126" s="58"/>
      <c r="C126" s="72"/>
      <c r="D126" s="55"/>
      <c r="E126" s="55"/>
      <c r="F126" s="18">
        <v>2025</v>
      </c>
      <c r="G126" s="24">
        <f t="shared" si="16"/>
        <v>0</v>
      </c>
      <c r="H126" s="25"/>
      <c r="I126" s="25"/>
      <c r="J126" s="25"/>
      <c r="K126" s="25"/>
    </row>
    <row r="127" spans="1:11" ht="13.5" customHeight="1">
      <c r="A127" s="23"/>
      <c r="B127" s="56" t="s">
        <v>51</v>
      </c>
      <c r="C127" s="56"/>
      <c r="D127" s="56"/>
      <c r="E127" s="56"/>
      <c r="F127" s="21"/>
      <c r="G127" s="24">
        <f>G121+G122+G123+G124+G125+G126</f>
        <v>0</v>
      </c>
      <c r="H127" s="24">
        <f>H121+H122+H123+H124+H125+H126</f>
        <v>0</v>
      </c>
      <c r="I127" s="24">
        <f>I121+I122+I123+I124+I125+I126</f>
        <v>0</v>
      </c>
      <c r="J127" s="24">
        <f>J121+J122+J123+J124+J125+J126</f>
        <v>0</v>
      </c>
      <c r="K127" s="24">
        <f>K121+K122+K123+K124+K125+K126</f>
        <v>0</v>
      </c>
    </row>
    <row r="128" spans="1:11" ht="12.75" customHeight="1">
      <c r="A128" s="57" t="s">
        <v>120</v>
      </c>
      <c r="B128" s="58" t="s">
        <v>119</v>
      </c>
      <c r="C128" s="59" t="s">
        <v>124</v>
      </c>
      <c r="D128" s="55">
        <v>2020</v>
      </c>
      <c r="E128" s="55">
        <v>2025</v>
      </c>
      <c r="F128" s="18">
        <v>2020</v>
      </c>
      <c r="G128" s="24">
        <f aca="true" t="shared" si="17" ref="G128:G133">H128+I128+J128+K128</f>
        <v>0</v>
      </c>
      <c r="H128" s="25"/>
      <c r="I128" s="25"/>
      <c r="J128" s="25"/>
      <c r="K128" s="25"/>
    </row>
    <row r="129" spans="1:11" ht="12.75" customHeight="1">
      <c r="A129" s="57"/>
      <c r="B129" s="58"/>
      <c r="C129" s="59"/>
      <c r="D129" s="55"/>
      <c r="E129" s="55"/>
      <c r="F129" s="18">
        <v>2021</v>
      </c>
      <c r="G129" s="24">
        <f t="shared" si="17"/>
        <v>0</v>
      </c>
      <c r="H129" s="25"/>
      <c r="I129" s="25"/>
      <c r="J129" s="25"/>
      <c r="K129" s="25"/>
    </row>
    <row r="130" spans="1:11" ht="12.75" customHeight="1">
      <c r="A130" s="57"/>
      <c r="B130" s="58"/>
      <c r="C130" s="59"/>
      <c r="D130" s="55"/>
      <c r="E130" s="55"/>
      <c r="F130" s="18">
        <v>2022</v>
      </c>
      <c r="G130" s="24">
        <f t="shared" si="17"/>
        <v>0</v>
      </c>
      <c r="H130" s="25"/>
      <c r="I130" s="25"/>
      <c r="J130" s="25"/>
      <c r="K130" s="25"/>
    </row>
    <row r="131" spans="1:11" ht="12.75" customHeight="1">
      <c r="A131" s="57"/>
      <c r="B131" s="58"/>
      <c r="C131" s="59"/>
      <c r="D131" s="55"/>
      <c r="E131" s="55"/>
      <c r="F131" s="18">
        <v>2023</v>
      </c>
      <c r="G131" s="24">
        <f t="shared" si="17"/>
        <v>0</v>
      </c>
      <c r="H131" s="25"/>
      <c r="I131" s="25"/>
      <c r="J131" s="25"/>
      <c r="K131" s="25"/>
    </row>
    <row r="132" spans="1:11" ht="12.75">
      <c r="A132" s="57"/>
      <c r="B132" s="58"/>
      <c r="C132" s="59"/>
      <c r="D132" s="55"/>
      <c r="E132" s="55"/>
      <c r="F132" s="18">
        <v>2024</v>
      </c>
      <c r="G132" s="24">
        <f t="shared" si="17"/>
        <v>0</v>
      </c>
      <c r="H132" s="25"/>
      <c r="I132" s="25"/>
      <c r="J132" s="25"/>
      <c r="K132" s="25"/>
    </row>
    <row r="133" spans="1:11" ht="12.75">
      <c r="A133" s="57"/>
      <c r="B133" s="58"/>
      <c r="C133" s="59"/>
      <c r="D133" s="55"/>
      <c r="E133" s="55"/>
      <c r="F133" s="18">
        <v>2025</v>
      </c>
      <c r="G133" s="24">
        <f t="shared" si="17"/>
        <v>0</v>
      </c>
      <c r="H133" s="25"/>
      <c r="I133" s="25"/>
      <c r="J133" s="25"/>
      <c r="K133" s="25"/>
    </row>
    <row r="134" spans="1:11" ht="13.5" customHeight="1">
      <c r="A134" s="57"/>
      <c r="B134" s="56" t="s">
        <v>51</v>
      </c>
      <c r="C134" s="56"/>
      <c r="D134" s="56"/>
      <c r="E134" s="56"/>
      <c r="F134" s="56"/>
      <c r="G134" s="24">
        <f>G128+G129+G130+G131+G132+G133</f>
        <v>0</v>
      </c>
      <c r="H134" s="24">
        <f>H128+H129+H130+H131+H132+H133</f>
        <v>0</v>
      </c>
      <c r="I134" s="24">
        <f>I128+I129+I130+I131+I132+I133</f>
        <v>0</v>
      </c>
      <c r="J134" s="24">
        <f>J128+J129+J130+J131+J132+J133</f>
        <v>0</v>
      </c>
      <c r="K134" s="24">
        <f>K128+K129+K130+K131+K132+K133</f>
        <v>0</v>
      </c>
    </row>
    <row r="135" spans="1:11" ht="13.5" customHeight="1">
      <c r="A135" s="68" t="s">
        <v>22</v>
      </c>
      <c r="B135" s="56" t="s">
        <v>64</v>
      </c>
      <c r="C135" s="59" t="s">
        <v>122</v>
      </c>
      <c r="D135" s="55">
        <v>2020</v>
      </c>
      <c r="E135" s="55">
        <v>2025</v>
      </c>
      <c r="F135" s="18">
        <v>2020</v>
      </c>
      <c r="G135" s="20">
        <f>G142</f>
        <v>0</v>
      </c>
      <c r="H135" s="20">
        <f>H142</f>
        <v>0</v>
      </c>
      <c r="I135" s="20">
        <f>I142</f>
        <v>0</v>
      </c>
      <c r="J135" s="20">
        <f>J142</f>
        <v>0</v>
      </c>
      <c r="K135" s="20">
        <f>K142</f>
        <v>0</v>
      </c>
    </row>
    <row r="136" spans="1:11" ht="13.5" customHeight="1">
      <c r="A136" s="68"/>
      <c r="B136" s="56"/>
      <c r="C136" s="59"/>
      <c r="D136" s="55"/>
      <c r="E136" s="55"/>
      <c r="F136" s="18">
        <v>2021</v>
      </c>
      <c r="G136" s="20">
        <f aca="true" t="shared" si="18" ref="G136:K140">G143</f>
        <v>0</v>
      </c>
      <c r="H136" s="20">
        <f t="shared" si="18"/>
        <v>0</v>
      </c>
      <c r="I136" s="20">
        <f t="shared" si="18"/>
        <v>0</v>
      </c>
      <c r="J136" s="20">
        <f t="shared" si="18"/>
        <v>0</v>
      </c>
      <c r="K136" s="20">
        <f t="shared" si="18"/>
        <v>0</v>
      </c>
    </row>
    <row r="137" spans="1:11" ht="13.5" customHeight="1">
      <c r="A137" s="68"/>
      <c r="B137" s="56"/>
      <c r="C137" s="59"/>
      <c r="D137" s="55"/>
      <c r="E137" s="55"/>
      <c r="F137" s="18">
        <v>2022</v>
      </c>
      <c r="G137" s="20">
        <f t="shared" si="18"/>
        <v>0</v>
      </c>
      <c r="H137" s="20">
        <f t="shared" si="18"/>
        <v>0</v>
      </c>
      <c r="I137" s="20">
        <f t="shared" si="18"/>
        <v>0</v>
      </c>
      <c r="J137" s="20">
        <f t="shared" si="18"/>
        <v>0</v>
      </c>
      <c r="K137" s="20">
        <f t="shared" si="18"/>
        <v>0</v>
      </c>
    </row>
    <row r="138" spans="1:11" ht="13.5" customHeight="1">
      <c r="A138" s="68"/>
      <c r="B138" s="56"/>
      <c r="C138" s="59"/>
      <c r="D138" s="55"/>
      <c r="E138" s="55"/>
      <c r="F138" s="18">
        <v>2023</v>
      </c>
      <c r="G138" s="20">
        <f t="shared" si="18"/>
        <v>0</v>
      </c>
      <c r="H138" s="20">
        <f t="shared" si="18"/>
        <v>0</v>
      </c>
      <c r="I138" s="20">
        <f t="shared" si="18"/>
        <v>0</v>
      </c>
      <c r="J138" s="20">
        <f t="shared" si="18"/>
        <v>0</v>
      </c>
      <c r="K138" s="20">
        <f t="shared" si="18"/>
        <v>0</v>
      </c>
    </row>
    <row r="139" spans="1:11" ht="13.5">
      <c r="A139" s="68"/>
      <c r="B139" s="56"/>
      <c r="C139" s="59"/>
      <c r="D139" s="55"/>
      <c r="E139" s="55"/>
      <c r="F139" s="18">
        <v>2024</v>
      </c>
      <c r="G139" s="20">
        <f t="shared" si="18"/>
        <v>0</v>
      </c>
      <c r="H139" s="20">
        <f t="shared" si="18"/>
        <v>0</v>
      </c>
      <c r="I139" s="20">
        <f t="shared" si="18"/>
        <v>0</v>
      </c>
      <c r="J139" s="20">
        <f t="shared" si="18"/>
        <v>0</v>
      </c>
      <c r="K139" s="20">
        <f t="shared" si="18"/>
        <v>0</v>
      </c>
    </row>
    <row r="140" spans="1:11" ht="13.5">
      <c r="A140" s="68"/>
      <c r="B140" s="56"/>
      <c r="C140" s="59"/>
      <c r="D140" s="55"/>
      <c r="E140" s="55"/>
      <c r="F140" s="18">
        <v>2025</v>
      </c>
      <c r="G140" s="20">
        <f t="shared" si="18"/>
        <v>0</v>
      </c>
      <c r="H140" s="20">
        <f t="shared" si="18"/>
        <v>0</v>
      </c>
      <c r="I140" s="20">
        <f t="shared" si="18"/>
        <v>0</v>
      </c>
      <c r="J140" s="20">
        <f t="shared" si="18"/>
        <v>0</v>
      </c>
      <c r="K140" s="20">
        <f t="shared" si="18"/>
        <v>0</v>
      </c>
    </row>
    <row r="141" spans="1:11" ht="13.5" customHeight="1">
      <c r="A141" s="68"/>
      <c r="B141" s="56" t="s">
        <v>51</v>
      </c>
      <c r="C141" s="56"/>
      <c r="D141" s="56"/>
      <c r="E141" s="56"/>
      <c r="F141" s="56"/>
      <c r="G141" s="20">
        <f>G135+G136+G137+G138+G139+G140</f>
        <v>0</v>
      </c>
      <c r="H141" s="20">
        <f>H135+H136+H137+H138+H139+H140</f>
        <v>0</v>
      </c>
      <c r="I141" s="20">
        <f>I135+I136+I137+I138+I139+I140</f>
        <v>0</v>
      </c>
      <c r="J141" s="20">
        <f>J135+J136+J137+J138+J139+J140</f>
        <v>0</v>
      </c>
      <c r="K141" s="20">
        <f>K135+K136+K137+K138+K139+K140</f>
        <v>0</v>
      </c>
    </row>
    <row r="142" spans="1:11" ht="12.75">
      <c r="A142" s="57" t="s">
        <v>65</v>
      </c>
      <c r="B142" s="58" t="s">
        <v>66</v>
      </c>
      <c r="C142" s="59" t="s">
        <v>122</v>
      </c>
      <c r="D142" s="55">
        <v>2020</v>
      </c>
      <c r="E142" s="55">
        <v>2025</v>
      </c>
      <c r="F142" s="18">
        <v>2020</v>
      </c>
      <c r="G142" s="24">
        <f aca="true" t="shared" si="19" ref="G142:G147">H142+I142+J142+K142</f>
        <v>0</v>
      </c>
      <c r="H142" s="25"/>
      <c r="I142" s="25"/>
      <c r="J142" s="25">
        <v>0</v>
      </c>
      <c r="K142" s="25"/>
    </row>
    <row r="143" spans="1:11" ht="12.75">
      <c r="A143" s="57"/>
      <c r="B143" s="58"/>
      <c r="C143" s="59"/>
      <c r="D143" s="55"/>
      <c r="E143" s="55"/>
      <c r="F143" s="18">
        <v>2021</v>
      </c>
      <c r="G143" s="24">
        <f t="shared" si="19"/>
        <v>0</v>
      </c>
      <c r="H143" s="25"/>
      <c r="I143" s="25"/>
      <c r="J143" s="25">
        <v>0</v>
      </c>
      <c r="K143" s="25"/>
    </row>
    <row r="144" spans="1:11" ht="12.75">
      <c r="A144" s="57"/>
      <c r="B144" s="58"/>
      <c r="C144" s="59"/>
      <c r="D144" s="55"/>
      <c r="E144" s="55"/>
      <c r="F144" s="18">
        <v>2022</v>
      </c>
      <c r="G144" s="24">
        <f t="shared" si="19"/>
        <v>0</v>
      </c>
      <c r="H144" s="25"/>
      <c r="I144" s="25"/>
      <c r="J144" s="25">
        <v>0</v>
      </c>
      <c r="K144" s="25"/>
    </row>
    <row r="145" spans="1:11" ht="12.75">
      <c r="A145" s="57"/>
      <c r="B145" s="58"/>
      <c r="C145" s="59"/>
      <c r="D145" s="55"/>
      <c r="E145" s="55"/>
      <c r="F145" s="18">
        <v>2023</v>
      </c>
      <c r="G145" s="24">
        <f t="shared" si="19"/>
        <v>0</v>
      </c>
      <c r="H145" s="25"/>
      <c r="I145" s="25"/>
      <c r="J145" s="25">
        <f>J144*1.04</f>
        <v>0</v>
      </c>
      <c r="K145" s="25"/>
    </row>
    <row r="146" spans="1:11" ht="12.75">
      <c r="A146" s="57"/>
      <c r="B146" s="58"/>
      <c r="C146" s="59"/>
      <c r="D146" s="55"/>
      <c r="E146" s="55"/>
      <c r="F146" s="18">
        <v>2024</v>
      </c>
      <c r="G146" s="24">
        <f t="shared" si="19"/>
        <v>0</v>
      </c>
      <c r="H146" s="25"/>
      <c r="I146" s="25"/>
      <c r="J146" s="25">
        <f>J145*1.04</f>
        <v>0</v>
      </c>
      <c r="K146" s="25"/>
    </row>
    <row r="147" spans="1:11" ht="12.75">
      <c r="A147" s="57"/>
      <c r="B147" s="58"/>
      <c r="C147" s="59"/>
      <c r="D147" s="55"/>
      <c r="E147" s="55"/>
      <c r="F147" s="18">
        <v>2025</v>
      </c>
      <c r="G147" s="24">
        <f t="shared" si="19"/>
        <v>0</v>
      </c>
      <c r="H147" s="25"/>
      <c r="I147" s="25"/>
      <c r="J147" s="25">
        <f>J146*1.04</f>
        <v>0</v>
      </c>
      <c r="K147" s="25"/>
    </row>
    <row r="148" spans="1:11" ht="13.5" customHeight="1">
      <c r="A148" s="57"/>
      <c r="B148" s="56" t="s">
        <v>51</v>
      </c>
      <c r="C148" s="56"/>
      <c r="D148" s="56"/>
      <c r="E148" s="56"/>
      <c r="F148" s="56"/>
      <c r="G148" s="22">
        <f>G142+G143+G144+G145+G146+G147</f>
        <v>0</v>
      </c>
      <c r="H148" s="22">
        <f>H142+H143+H144+H145+H146+H147</f>
        <v>0</v>
      </c>
      <c r="I148" s="22">
        <f>I142+I143+I144+I145+I146+I147</f>
        <v>0</v>
      </c>
      <c r="J148" s="22">
        <f>J142+J143+J144+J145+J146+J147</f>
        <v>0</v>
      </c>
      <c r="K148" s="22">
        <f>K142+K143+K144+K145+K146+K147</f>
        <v>0</v>
      </c>
    </row>
    <row r="149" spans="1:11" ht="13.5">
      <c r="A149" s="68" t="s">
        <v>26</v>
      </c>
      <c r="B149" s="56" t="s">
        <v>143</v>
      </c>
      <c r="C149" s="59" t="s">
        <v>122</v>
      </c>
      <c r="D149" s="55">
        <v>2020</v>
      </c>
      <c r="E149" s="55">
        <v>2025</v>
      </c>
      <c r="F149" s="18">
        <v>2020</v>
      </c>
      <c r="G149" s="20">
        <f aca="true" t="shared" si="20" ref="G149:G154">G163+G156</f>
        <v>128.928</v>
      </c>
      <c r="H149" s="20">
        <f aca="true" t="shared" si="21" ref="H149:H154">H163</f>
        <v>0</v>
      </c>
      <c r="I149" s="20">
        <f aca="true" t="shared" si="22" ref="I149:J154">I163+I156</f>
        <v>113.456</v>
      </c>
      <c r="J149" s="20">
        <f t="shared" si="22"/>
        <v>15.472</v>
      </c>
      <c r="K149" s="20">
        <f>K163</f>
        <v>0</v>
      </c>
    </row>
    <row r="150" spans="1:11" ht="13.5">
      <c r="A150" s="68"/>
      <c r="B150" s="56"/>
      <c r="C150" s="59"/>
      <c r="D150" s="55"/>
      <c r="E150" s="55"/>
      <c r="F150" s="18">
        <v>2021</v>
      </c>
      <c r="G150" s="20">
        <f t="shared" si="20"/>
        <v>117.41999999999999</v>
      </c>
      <c r="H150" s="20">
        <f t="shared" si="21"/>
        <v>0</v>
      </c>
      <c r="I150" s="20">
        <f t="shared" si="22"/>
        <v>103.329</v>
      </c>
      <c r="J150" s="20">
        <f t="shared" si="22"/>
        <v>14.091</v>
      </c>
      <c r="K150" s="20">
        <f>K164</f>
        <v>0</v>
      </c>
    </row>
    <row r="151" spans="1:11" ht="13.5">
      <c r="A151" s="68"/>
      <c r="B151" s="56"/>
      <c r="C151" s="59"/>
      <c r="D151" s="55"/>
      <c r="E151" s="55"/>
      <c r="F151" s="18">
        <v>2022</v>
      </c>
      <c r="G151" s="20">
        <f t="shared" si="20"/>
        <v>245.471</v>
      </c>
      <c r="H151" s="20">
        <f t="shared" si="21"/>
        <v>0</v>
      </c>
      <c r="I151" s="20">
        <f t="shared" si="22"/>
        <v>97.971</v>
      </c>
      <c r="J151" s="20">
        <f t="shared" si="22"/>
        <v>147.5</v>
      </c>
      <c r="K151" s="20">
        <f>K165</f>
        <v>0</v>
      </c>
    </row>
    <row r="152" spans="1:11" ht="13.5">
      <c r="A152" s="68"/>
      <c r="B152" s="56"/>
      <c r="C152" s="59"/>
      <c r="D152" s="55"/>
      <c r="E152" s="55"/>
      <c r="F152" s="18">
        <v>2023</v>
      </c>
      <c r="G152" s="20">
        <f t="shared" si="20"/>
        <v>249.64</v>
      </c>
      <c r="H152" s="20">
        <f t="shared" si="21"/>
        <v>0</v>
      </c>
      <c r="I152" s="20">
        <f t="shared" si="22"/>
        <v>105.84</v>
      </c>
      <c r="J152" s="20">
        <f t="shared" si="22"/>
        <v>143.79999999999998</v>
      </c>
      <c r="K152" s="20">
        <f>K166</f>
        <v>0</v>
      </c>
    </row>
    <row r="153" spans="1:11" ht="13.5">
      <c r="A153" s="68"/>
      <c r="B153" s="56"/>
      <c r="C153" s="59"/>
      <c r="D153" s="55"/>
      <c r="E153" s="55"/>
      <c r="F153" s="18">
        <v>2024</v>
      </c>
      <c r="G153" s="20">
        <f t="shared" si="20"/>
        <v>268.945</v>
      </c>
      <c r="H153" s="20">
        <f t="shared" si="21"/>
        <v>0</v>
      </c>
      <c r="I153" s="20">
        <f t="shared" si="22"/>
        <v>105.84</v>
      </c>
      <c r="J153" s="20">
        <f t="shared" si="22"/>
        <v>163.105</v>
      </c>
      <c r="K153" s="20"/>
    </row>
    <row r="154" spans="1:11" ht="13.5">
      <c r="A154" s="68"/>
      <c r="B154" s="56"/>
      <c r="C154" s="59"/>
      <c r="D154" s="55"/>
      <c r="E154" s="55"/>
      <c r="F154" s="18">
        <v>2025</v>
      </c>
      <c r="G154" s="20">
        <f t="shared" si="20"/>
        <v>275.469</v>
      </c>
      <c r="H154" s="20">
        <f t="shared" si="21"/>
        <v>0</v>
      </c>
      <c r="I154" s="20">
        <f t="shared" si="22"/>
        <v>105.84</v>
      </c>
      <c r="J154" s="20">
        <f t="shared" si="22"/>
        <v>169.629</v>
      </c>
      <c r="K154" s="20"/>
    </row>
    <row r="155" spans="1:11" ht="13.5" customHeight="1">
      <c r="A155" s="68"/>
      <c r="B155" s="56" t="s">
        <v>51</v>
      </c>
      <c r="C155" s="56"/>
      <c r="D155" s="56"/>
      <c r="E155" s="56"/>
      <c r="F155" s="56"/>
      <c r="G155" s="20">
        <f>G149+G150+G151+G152+G153+G154</f>
        <v>1285.873</v>
      </c>
      <c r="H155" s="20">
        <f>H149+H150+H151+H152+H153+H154</f>
        <v>0</v>
      </c>
      <c r="I155" s="20">
        <f>I149+I150+I151+I152+I153+I154</f>
        <v>632.2760000000001</v>
      </c>
      <c r="J155" s="20">
        <f>J149+J150+J151+J152+J153+J154</f>
        <v>653.597</v>
      </c>
      <c r="K155" s="20"/>
    </row>
    <row r="156" spans="1:11" ht="17.25" customHeight="1">
      <c r="A156" s="55" t="s">
        <v>108</v>
      </c>
      <c r="B156" s="58" t="s">
        <v>144</v>
      </c>
      <c r="C156" s="59" t="s">
        <v>122</v>
      </c>
      <c r="D156" s="55">
        <v>2020</v>
      </c>
      <c r="E156" s="55">
        <v>2025</v>
      </c>
      <c r="F156" s="18">
        <v>2020</v>
      </c>
      <c r="G156" s="24">
        <f aca="true" t="shared" si="23" ref="G156:G161">H156+I156+J156+K156</f>
        <v>0</v>
      </c>
      <c r="H156" s="25"/>
      <c r="I156" s="24"/>
      <c r="J156" s="25"/>
      <c r="K156" s="25"/>
    </row>
    <row r="157" spans="1:11" ht="12.75">
      <c r="A157" s="55"/>
      <c r="B157" s="58"/>
      <c r="C157" s="59"/>
      <c r="D157" s="55"/>
      <c r="E157" s="55"/>
      <c r="F157" s="18">
        <v>2021</v>
      </c>
      <c r="G157" s="24">
        <f t="shared" si="23"/>
        <v>0</v>
      </c>
      <c r="H157" s="25"/>
      <c r="I157" s="44"/>
      <c r="J157" s="44"/>
      <c r="K157" s="25"/>
    </row>
    <row r="158" spans="1:11" ht="12.75">
      <c r="A158" s="55"/>
      <c r="B158" s="58"/>
      <c r="C158" s="59"/>
      <c r="D158" s="55"/>
      <c r="E158" s="55"/>
      <c r="F158" s="18">
        <v>2022</v>
      </c>
      <c r="G158" s="24">
        <f t="shared" si="23"/>
        <v>134.14</v>
      </c>
      <c r="H158" s="25"/>
      <c r="I158" s="24"/>
      <c r="J158" s="25">
        <v>134.14</v>
      </c>
      <c r="K158" s="25"/>
    </row>
    <row r="159" spans="1:11" ht="12.75">
      <c r="A159" s="55"/>
      <c r="B159" s="58"/>
      <c r="C159" s="59"/>
      <c r="D159" s="55"/>
      <c r="E159" s="55"/>
      <c r="F159" s="18">
        <v>2023</v>
      </c>
      <c r="G159" s="24">
        <f t="shared" si="23"/>
        <v>132.04</v>
      </c>
      <c r="H159" s="25"/>
      <c r="I159" s="24"/>
      <c r="J159" s="25">
        <v>132.04</v>
      </c>
      <c r="K159" s="25"/>
    </row>
    <row r="160" spans="1:11" ht="12.75">
      <c r="A160" s="55"/>
      <c r="B160" s="58"/>
      <c r="C160" s="59"/>
      <c r="D160" s="55"/>
      <c r="E160" s="55"/>
      <c r="F160" s="18">
        <v>2024</v>
      </c>
      <c r="G160" s="24">
        <f t="shared" si="23"/>
        <v>0</v>
      </c>
      <c r="H160" s="25"/>
      <c r="I160" s="24"/>
      <c r="J160" s="25"/>
      <c r="K160" s="25"/>
    </row>
    <row r="161" spans="1:11" ht="12.75">
      <c r="A161" s="55"/>
      <c r="B161" s="58"/>
      <c r="C161" s="59"/>
      <c r="D161" s="55"/>
      <c r="E161" s="55"/>
      <c r="F161" s="18">
        <v>2025</v>
      </c>
      <c r="G161" s="24">
        <f t="shared" si="23"/>
        <v>0</v>
      </c>
      <c r="H161" s="25"/>
      <c r="I161" s="24"/>
      <c r="J161" s="25"/>
      <c r="K161" s="25"/>
    </row>
    <row r="162" spans="1:11" s="10" customFormat="1" ht="12.75" customHeight="1">
      <c r="A162" s="55"/>
      <c r="B162" s="62" t="s">
        <v>51</v>
      </c>
      <c r="C162" s="62"/>
      <c r="D162" s="62"/>
      <c r="E162" s="62"/>
      <c r="F162" s="62"/>
      <c r="G162" s="22">
        <f>G156+G157+G158+G159+G160+G161</f>
        <v>266.17999999999995</v>
      </c>
      <c r="H162" s="22">
        <f>H156+H157+H158+H159+H160+H161</f>
        <v>0</v>
      </c>
      <c r="I162" s="22">
        <f>I156+I157+I158+I159+I160+I161</f>
        <v>0</v>
      </c>
      <c r="J162" s="22">
        <f>J156+J157+J158+J159+J160+J161</f>
        <v>266.17999999999995</v>
      </c>
      <c r="K162" s="22">
        <f>K156+K157+K158+K159+K160+K161</f>
        <v>0</v>
      </c>
    </row>
    <row r="163" spans="1:11" ht="17.25" customHeight="1">
      <c r="A163" s="74" t="s">
        <v>159</v>
      </c>
      <c r="B163" s="71" t="s">
        <v>160</v>
      </c>
      <c r="C163" s="59" t="s">
        <v>122</v>
      </c>
      <c r="D163" s="55">
        <v>2020</v>
      </c>
      <c r="E163" s="55">
        <v>2025</v>
      </c>
      <c r="F163" s="18">
        <v>2020</v>
      </c>
      <c r="G163" s="24">
        <f aca="true" t="shared" si="24" ref="G163:G168">H163+I163+J163+K163</f>
        <v>128.928</v>
      </c>
      <c r="H163" s="25"/>
      <c r="I163" s="24">
        <v>113.456</v>
      </c>
      <c r="J163" s="25">
        <v>15.472</v>
      </c>
      <c r="K163" s="25"/>
    </row>
    <row r="164" spans="1:11" ht="12.75">
      <c r="A164" s="55"/>
      <c r="B164" s="58"/>
      <c r="C164" s="59"/>
      <c r="D164" s="55"/>
      <c r="E164" s="55"/>
      <c r="F164" s="18">
        <v>2021</v>
      </c>
      <c r="G164" s="24">
        <f t="shared" si="24"/>
        <v>117.41999999999999</v>
      </c>
      <c r="H164" s="25"/>
      <c r="I164" s="44">
        <v>103.329</v>
      </c>
      <c r="J164" s="44">
        <v>14.091</v>
      </c>
      <c r="K164" s="25"/>
    </row>
    <row r="165" spans="1:11" ht="12.75">
      <c r="A165" s="55"/>
      <c r="B165" s="58"/>
      <c r="C165" s="59"/>
      <c r="D165" s="55"/>
      <c r="E165" s="55"/>
      <c r="F165" s="18">
        <v>2022</v>
      </c>
      <c r="G165" s="24">
        <f t="shared" si="24"/>
        <v>111.331</v>
      </c>
      <c r="H165" s="25"/>
      <c r="I165" s="24">
        <v>97.971</v>
      </c>
      <c r="J165" s="25">
        <v>13.36</v>
      </c>
      <c r="K165" s="25"/>
    </row>
    <row r="166" spans="1:11" ht="12.75">
      <c r="A166" s="55"/>
      <c r="B166" s="58"/>
      <c r="C166" s="59"/>
      <c r="D166" s="55"/>
      <c r="E166" s="55"/>
      <c r="F166" s="18">
        <v>2023</v>
      </c>
      <c r="G166" s="24">
        <f t="shared" si="24"/>
        <v>117.60000000000001</v>
      </c>
      <c r="H166" s="25"/>
      <c r="I166" s="24">
        <v>105.84</v>
      </c>
      <c r="J166" s="25">
        <v>11.76</v>
      </c>
      <c r="K166" s="25"/>
    </row>
    <row r="167" spans="1:11" ht="12.75">
      <c r="A167" s="55"/>
      <c r="B167" s="58"/>
      <c r="C167" s="59"/>
      <c r="D167" s="55"/>
      <c r="E167" s="55"/>
      <c r="F167" s="18">
        <v>2024</v>
      </c>
      <c r="G167" s="24">
        <f t="shared" si="24"/>
        <v>268.945</v>
      </c>
      <c r="H167" s="25"/>
      <c r="I167" s="24">
        <v>105.84</v>
      </c>
      <c r="J167" s="25">
        <v>163.105</v>
      </c>
      <c r="K167" s="25"/>
    </row>
    <row r="168" spans="1:11" ht="12.75">
      <c r="A168" s="55"/>
      <c r="B168" s="58"/>
      <c r="C168" s="59"/>
      <c r="D168" s="55"/>
      <c r="E168" s="55"/>
      <c r="F168" s="18">
        <v>2025</v>
      </c>
      <c r="G168" s="24">
        <f t="shared" si="24"/>
        <v>275.469</v>
      </c>
      <c r="H168" s="25"/>
      <c r="I168" s="24">
        <v>105.84</v>
      </c>
      <c r="J168" s="25">
        <v>169.629</v>
      </c>
      <c r="K168" s="25"/>
    </row>
    <row r="169" spans="1:11" s="10" customFormat="1" ht="12.75" customHeight="1">
      <c r="A169" s="55"/>
      <c r="B169" s="62" t="s">
        <v>51</v>
      </c>
      <c r="C169" s="62"/>
      <c r="D169" s="62"/>
      <c r="E169" s="62"/>
      <c r="F169" s="62"/>
      <c r="G169" s="22">
        <f>G163+G164+G165+G166+G167+G168</f>
        <v>1019.693</v>
      </c>
      <c r="H169" s="22">
        <f>H163+H164+H165+H166+H167+H168</f>
        <v>0</v>
      </c>
      <c r="I169" s="22">
        <f>I163+I164+I165+I166+I167+I168</f>
        <v>632.2760000000001</v>
      </c>
      <c r="J169" s="22">
        <f>J163+J164+J165+J166+J167+J168</f>
        <v>387.417</v>
      </c>
      <c r="K169" s="22">
        <f>K163+K164+K165+K166+K167+K168</f>
        <v>0</v>
      </c>
    </row>
    <row r="170" spans="1:11" ht="12.75">
      <c r="A170" s="68" t="s">
        <v>28</v>
      </c>
      <c r="B170" s="62" t="s">
        <v>67</v>
      </c>
      <c r="C170" s="59" t="s">
        <v>122</v>
      </c>
      <c r="D170" s="55">
        <v>2020</v>
      </c>
      <c r="E170" s="55">
        <v>2025</v>
      </c>
      <c r="F170" s="18">
        <v>2020</v>
      </c>
      <c r="G170" s="26">
        <f aca="true" t="shared" si="25" ref="G170:K175">G177+G184</f>
        <v>0</v>
      </c>
      <c r="H170" s="26">
        <f t="shared" si="25"/>
        <v>0</v>
      </c>
      <c r="I170" s="26">
        <f t="shared" si="25"/>
        <v>0</v>
      </c>
      <c r="J170" s="26">
        <f t="shared" si="25"/>
        <v>0</v>
      </c>
      <c r="K170" s="26">
        <f t="shared" si="25"/>
        <v>0</v>
      </c>
    </row>
    <row r="171" spans="1:11" ht="12.75">
      <c r="A171" s="68"/>
      <c r="B171" s="62"/>
      <c r="C171" s="59"/>
      <c r="D171" s="55"/>
      <c r="E171" s="55"/>
      <c r="F171" s="18">
        <v>2021</v>
      </c>
      <c r="G171" s="26">
        <f t="shared" si="25"/>
        <v>0</v>
      </c>
      <c r="H171" s="26">
        <f t="shared" si="25"/>
        <v>0</v>
      </c>
      <c r="I171" s="26">
        <f t="shared" si="25"/>
        <v>0</v>
      </c>
      <c r="J171" s="26">
        <f t="shared" si="25"/>
        <v>0</v>
      </c>
      <c r="K171" s="26">
        <f t="shared" si="25"/>
        <v>0</v>
      </c>
    </row>
    <row r="172" spans="1:11" ht="12.75">
      <c r="A172" s="68"/>
      <c r="B172" s="62"/>
      <c r="C172" s="59"/>
      <c r="D172" s="55"/>
      <c r="E172" s="55"/>
      <c r="F172" s="18">
        <v>2022</v>
      </c>
      <c r="G172" s="26">
        <f t="shared" si="25"/>
        <v>0</v>
      </c>
      <c r="H172" s="26">
        <f t="shared" si="25"/>
        <v>0</v>
      </c>
      <c r="I172" s="26">
        <f t="shared" si="25"/>
        <v>0</v>
      </c>
      <c r="J172" s="26">
        <f t="shared" si="25"/>
        <v>0</v>
      </c>
      <c r="K172" s="26">
        <f t="shared" si="25"/>
        <v>0</v>
      </c>
    </row>
    <row r="173" spans="1:11" ht="12.75">
      <c r="A173" s="68"/>
      <c r="B173" s="62"/>
      <c r="C173" s="59"/>
      <c r="D173" s="55"/>
      <c r="E173" s="55"/>
      <c r="F173" s="18">
        <v>2023</v>
      </c>
      <c r="G173" s="26">
        <f t="shared" si="25"/>
        <v>0</v>
      </c>
      <c r="H173" s="26">
        <f t="shared" si="25"/>
        <v>0</v>
      </c>
      <c r="I173" s="26">
        <f t="shared" si="25"/>
        <v>0</v>
      </c>
      <c r="J173" s="26">
        <f t="shared" si="25"/>
        <v>0</v>
      </c>
      <c r="K173" s="26">
        <f t="shared" si="25"/>
        <v>0</v>
      </c>
    </row>
    <row r="174" spans="1:11" ht="12.75">
      <c r="A174" s="68"/>
      <c r="B174" s="62"/>
      <c r="C174" s="59"/>
      <c r="D174" s="55"/>
      <c r="E174" s="55"/>
      <c r="F174" s="18">
        <v>2024</v>
      </c>
      <c r="G174" s="26">
        <f t="shared" si="25"/>
        <v>0</v>
      </c>
      <c r="H174" s="26">
        <f t="shared" si="25"/>
        <v>0</v>
      </c>
      <c r="I174" s="26">
        <f t="shared" si="25"/>
        <v>0</v>
      </c>
      <c r="J174" s="26">
        <f t="shared" si="25"/>
        <v>0</v>
      </c>
      <c r="K174" s="26">
        <f t="shared" si="25"/>
        <v>0</v>
      </c>
    </row>
    <row r="175" spans="1:11" ht="12.75">
      <c r="A175" s="68"/>
      <c r="B175" s="62"/>
      <c r="C175" s="59"/>
      <c r="D175" s="55"/>
      <c r="E175" s="55"/>
      <c r="F175" s="18">
        <v>2025</v>
      </c>
      <c r="G175" s="26">
        <f t="shared" si="25"/>
        <v>0</v>
      </c>
      <c r="H175" s="26">
        <f t="shared" si="25"/>
        <v>0</v>
      </c>
      <c r="I175" s="26">
        <f t="shared" si="25"/>
        <v>0</v>
      </c>
      <c r="J175" s="26">
        <f t="shared" si="25"/>
        <v>0</v>
      </c>
      <c r="K175" s="26">
        <f t="shared" si="25"/>
        <v>0</v>
      </c>
    </row>
    <row r="176" spans="1:11" ht="13.5" customHeight="1">
      <c r="A176" s="68"/>
      <c r="B176" s="56" t="s">
        <v>51</v>
      </c>
      <c r="C176" s="56"/>
      <c r="D176" s="56"/>
      <c r="E176" s="56"/>
      <c r="F176" s="56"/>
      <c r="G176" s="22">
        <f>SUM(G170:G175)</f>
        <v>0</v>
      </c>
      <c r="H176" s="22">
        <f>SUM(H170:H175)</f>
        <v>0</v>
      </c>
      <c r="I176" s="22">
        <f>SUM(I170:I175)</f>
        <v>0</v>
      </c>
      <c r="J176" s="22">
        <f>SUM(J170:J175)</f>
        <v>0</v>
      </c>
      <c r="K176" s="22">
        <f>SUM(K170:K175)</f>
        <v>0</v>
      </c>
    </row>
    <row r="177" spans="1:11" ht="12.75">
      <c r="A177" s="57" t="s">
        <v>68</v>
      </c>
      <c r="B177" s="58" t="s">
        <v>69</v>
      </c>
      <c r="C177" s="59" t="s">
        <v>122</v>
      </c>
      <c r="D177" s="55">
        <v>2020</v>
      </c>
      <c r="E177" s="55">
        <v>2025</v>
      </c>
      <c r="F177" s="18">
        <v>2020</v>
      </c>
      <c r="G177" s="24">
        <f aca="true" t="shared" si="26" ref="G177:G182">H177+I177+J177+K177</f>
        <v>0</v>
      </c>
      <c r="H177" s="25"/>
      <c r="I177" s="25"/>
      <c r="J177" s="25">
        <v>0</v>
      </c>
      <c r="K177" s="25"/>
    </row>
    <row r="178" spans="1:11" ht="12.75">
      <c r="A178" s="57"/>
      <c r="B178" s="58"/>
      <c r="C178" s="59"/>
      <c r="D178" s="55"/>
      <c r="E178" s="55"/>
      <c r="F178" s="18">
        <v>2021</v>
      </c>
      <c r="G178" s="24">
        <f t="shared" si="26"/>
        <v>0</v>
      </c>
      <c r="H178" s="25"/>
      <c r="I178" s="25"/>
      <c r="J178" s="25">
        <f>J177*1.04</f>
        <v>0</v>
      </c>
      <c r="K178" s="25"/>
    </row>
    <row r="179" spans="1:11" ht="12.75">
      <c r="A179" s="57"/>
      <c r="B179" s="58"/>
      <c r="C179" s="59"/>
      <c r="D179" s="55"/>
      <c r="E179" s="55"/>
      <c r="F179" s="18">
        <v>2022</v>
      </c>
      <c r="G179" s="24">
        <f t="shared" si="26"/>
        <v>0</v>
      </c>
      <c r="H179" s="25"/>
      <c r="I179" s="25"/>
      <c r="J179" s="25">
        <f>J178*1.04</f>
        <v>0</v>
      </c>
      <c r="K179" s="25"/>
    </row>
    <row r="180" spans="1:11" ht="12.75">
      <c r="A180" s="57"/>
      <c r="B180" s="58"/>
      <c r="C180" s="59"/>
      <c r="D180" s="55"/>
      <c r="E180" s="55"/>
      <c r="F180" s="18">
        <v>2023</v>
      </c>
      <c r="G180" s="24">
        <f t="shared" si="26"/>
        <v>0</v>
      </c>
      <c r="H180" s="25"/>
      <c r="I180" s="25"/>
      <c r="J180" s="25">
        <f>J179*1.04</f>
        <v>0</v>
      </c>
      <c r="K180" s="25"/>
    </row>
    <row r="181" spans="1:11" ht="12.75">
      <c r="A181" s="57"/>
      <c r="B181" s="58"/>
      <c r="C181" s="59"/>
      <c r="D181" s="55"/>
      <c r="E181" s="55"/>
      <c r="F181" s="18">
        <v>2024</v>
      </c>
      <c r="G181" s="24">
        <f t="shared" si="26"/>
        <v>0</v>
      </c>
      <c r="H181" s="25"/>
      <c r="I181" s="25"/>
      <c r="J181" s="25">
        <f>J180*1.04</f>
        <v>0</v>
      </c>
      <c r="K181" s="25"/>
    </row>
    <row r="182" spans="1:11" ht="12.75">
      <c r="A182" s="57"/>
      <c r="B182" s="58"/>
      <c r="C182" s="59"/>
      <c r="D182" s="55"/>
      <c r="E182" s="55"/>
      <c r="F182" s="18">
        <v>2025</v>
      </c>
      <c r="G182" s="24">
        <f t="shared" si="26"/>
        <v>0</v>
      </c>
      <c r="H182" s="25"/>
      <c r="I182" s="25"/>
      <c r="J182" s="25">
        <f>J181*1.04</f>
        <v>0</v>
      </c>
      <c r="K182" s="25"/>
    </row>
    <row r="183" spans="1:11" ht="13.5" customHeight="1">
      <c r="A183" s="57"/>
      <c r="B183" s="56" t="s">
        <v>51</v>
      </c>
      <c r="C183" s="56"/>
      <c r="D183" s="56"/>
      <c r="E183" s="56"/>
      <c r="F183" s="56"/>
      <c r="G183" s="22">
        <f>G177+G178+G179+G180+G181+G182</f>
        <v>0</v>
      </c>
      <c r="H183" s="22">
        <f>H177+H178+H179+H180+H181+H182</f>
        <v>0</v>
      </c>
      <c r="I183" s="22">
        <f>I177+I178+I179+I180+I181+I182</f>
        <v>0</v>
      </c>
      <c r="J183" s="22">
        <f>J177+J178+J179+J180+J181+J182</f>
        <v>0</v>
      </c>
      <c r="K183" s="20">
        <f>SUM(K177:K182)</f>
        <v>0</v>
      </c>
    </row>
    <row r="184" spans="1:11" ht="12.75">
      <c r="A184" s="57" t="s">
        <v>70</v>
      </c>
      <c r="B184" s="58" t="s">
        <v>71</v>
      </c>
      <c r="C184" s="59" t="s">
        <v>122</v>
      </c>
      <c r="D184" s="55">
        <v>2020</v>
      </c>
      <c r="E184" s="55">
        <v>2025</v>
      </c>
      <c r="F184" s="18">
        <v>2020</v>
      </c>
      <c r="G184" s="24">
        <f aca="true" t="shared" si="27" ref="G184:G189">H184+I184+J184+K184</f>
        <v>0</v>
      </c>
      <c r="H184" s="25"/>
      <c r="I184" s="25"/>
      <c r="J184" s="25">
        <v>0</v>
      </c>
      <c r="K184" s="25"/>
    </row>
    <row r="185" spans="1:11" ht="12.75">
      <c r="A185" s="57"/>
      <c r="B185" s="58"/>
      <c r="C185" s="59"/>
      <c r="D185" s="55"/>
      <c r="E185" s="55"/>
      <c r="F185" s="18">
        <v>2021</v>
      </c>
      <c r="G185" s="24">
        <f t="shared" si="27"/>
        <v>0</v>
      </c>
      <c r="H185" s="25"/>
      <c r="I185" s="25"/>
      <c r="J185" s="25">
        <f>J184*1.04</f>
        <v>0</v>
      </c>
      <c r="K185" s="25"/>
    </row>
    <row r="186" spans="1:11" ht="12.75">
      <c r="A186" s="57"/>
      <c r="B186" s="58"/>
      <c r="C186" s="59"/>
      <c r="D186" s="55"/>
      <c r="E186" s="55"/>
      <c r="F186" s="18">
        <v>2022</v>
      </c>
      <c r="G186" s="24">
        <f t="shared" si="27"/>
        <v>0</v>
      </c>
      <c r="H186" s="25"/>
      <c r="I186" s="25"/>
      <c r="J186" s="25">
        <f>J185*1.04</f>
        <v>0</v>
      </c>
      <c r="K186" s="25"/>
    </row>
    <row r="187" spans="1:11" ht="12.75">
      <c r="A187" s="57"/>
      <c r="B187" s="58"/>
      <c r="C187" s="59"/>
      <c r="D187" s="55"/>
      <c r="E187" s="55"/>
      <c r="F187" s="18">
        <v>2023</v>
      </c>
      <c r="G187" s="24">
        <f t="shared" si="27"/>
        <v>0</v>
      </c>
      <c r="H187" s="25"/>
      <c r="I187" s="25"/>
      <c r="J187" s="25">
        <f>J186*1.04</f>
        <v>0</v>
      </c>
      <c r="K187" s="25"/>
    </row>
    <row r="188" spans="1:11" ht="12.75">
      <c r="A188" s="57"/>
      <c r="B188" s="58"/>
      <c r="C188" s="59"/>
      <c r="D188" s="55"/>
      <c r="E188" s="55"/>
      <c r="F188" s="18">
        <v>2024</v>
      </c>
      <c r="G188" s="24">
        <f t="shared" si="27"/>
        <v>0</v>
      </c>
      <c r="H188" s="25"/>
      <c r="I188" s="25"/>
      <c r="J188" s="25">
        <f>J187*1.04</f>
        <v>0</v>
      </c>
      <c r="K188" s="25"/>
    </row>
    <row r="189" spans="1:11" ht="15" customHeight="1">
      <c r="A189" s="57"/>
      <c r="B189" s="58"/>
      <c r="C189" s="59"/>
      <c r="D189" s="55"/>
      <c r="E189" s="55"/>
      <c r="F189" s="18">
        <v>2025</v>
      </c>
      <c r="G189" s="24">
        <f t="shared" si="27"/>
        <v>0</v>
      </c>
      <c r="H189" s="25"/>
      <c r="I189" s="25"/>
      <c r="J189" s="25">
        <f>J188*1.04</f>
        <v>0</v>
      </c>
      <c r="K189" s="25"/>
    </row>
    <row r="190" spans="1:11" ht="13.5" customHeight="1">
      <c r="A190" s="57"/>
      <c r="B190" s="56" t="s">
        <v>51</v>
      </c>
      <c r="C190" s="56"/>
      <c r="D190" s="56"/>
      <c r="E190" s="56"/>
      <c r="F190" s="56"/>
      <c r="G190" s="22">
        <f>G184+G185+G186+G187+G188+G189</f>
        <v>0</v>
      </c>
      <c r="H190" s="22">
        <f>H184+H185+H186+H187+H188+H189</f>
        <v>0</v>
      </c>
      <c r="I190" s="22">
        <f>I184+I185+I186+I187+I188+I189</f>
        <v>0</v>
      </c>
      <c r="J190" s="22">
        <f>J184+J185+J186+J187+J188+J189</f>
        <v>0</v>
      </c>
      <c r="K190" s="22">
        <f>SUM(K184:K189)</f>
        <v>0</v>
      </c>
    </row>
    <row r="191" spans="1:11" ht="12.75">
      <c r="A191" s="61" t="s">
        <v>32</v>
      </c>
      <c r="B191" s="62" t="s">
        <v>155</v>
      </c>
      <c r="C191" s="59" t="s">
        <v>125</v>
      </c>
      <c r="D191" s="55">
        <v>2020</v>
      </c>
      <c r="E191" s="55">
        <v>2025</v>
      </c>
      <c r="F191" s="18">
        <v>2020</v>
      </c>
      <c r="G191" s="24">
        <f>G198+G205</f>
        <v>1359.228</v>
      </c>
      <c r="H191" s="24">
        <f aca="true" t="shared" si="28" ref="G191:K196">H198+H205</f>
        <v>0</v>
      </c>
      <c r="I191" s="24">
        <f t="shared" si="28"/>
        <v>0</v>
      </c>
      <c r="J191" s="24">
        <f t="shared" si="28"/>
        <v>1359.228</v>
      </c>
      <c r="K191" s="24">
        <f t="shared" si="28"/>
        <v>0</v>
      </c>
    </row>
    <row r="192" spans="1:11" ht="12.75">
      <c r="A192" s="61"/>
      <c r="B192" s="62"/>
      <c r="C192" s="59"/>
      <c r="D192" s="55"/>
      <c r="E192" s="55"/>
      <c r="F192" s="18">
        <v>2021</v>
      </c>
      <c r="G192" s="24">
        <f t="shared" si="28"/>
        <v>2176.321</v>
      </c>
      <c r="H192" s="24">
        <f t="shared" si="28"/>
        <v>0</v>
      </c>
      <c r="I192" s="24">
        <f t="shared" si="28"/>
        <v>0</v>
      </c>
      <c r="J192" s="24">
        <f>J199+J206</f>
        <v>2176.321</v>
      </c>
      <c r="K192" s="24">
        <f t="shared" si="28"/>
        <v>0</v>
      </c>
    </row>
    <row r="193" spans="1:11" ht="12.75">
      <c r="A193" s="61"/>
      <c r="B193" s="62"/>
      <c r="C193" s="59"/>
      <c r="D193" s="55"/>
      <c r="E193" s="55"/>
      <c r="F193" s="18">
        <v>2022</v>
      </c>
      <c r="G193" s="24">
        <f t="shared" si="28"/>
        <v>1517.4</v>
      </c>
      <c r="H193" s="24">
        <f t="shared" si="28"/>
        <v>0</v>
      </c>
      <c r="I193" s="24">
        <f t="shared" si="28"/>
        <v>0</v>
      </c>
      <c r="J193" s="24">
        <f>J200+J207</f>
        <v>1517.4</v>
      </c>
      <c r="K193" s="24"/>
    </row>
    <row r="194" spans="1:11" ht="12.75">
      <c r="A194" s="61"/>
      <c r="B194" s="62"/>
      <c r="C194" s="59"/>
      <c r="D194" s="55"/>
      <c r="E194" s="55"/>
      <c r="F194" s="18">
        <v>2023</v>
      </c>
      <c r="G194" s="24">
        <f t="shared" si="28"/>
        <v>1478.7</v>
      </c>
      <c r="H194" s="24">
        <f t="shared" si="28"/>
        <v>0</v>
      </c>
      <c r="I194" s="24">
        <f t="shared" si="28"/>
        <v>0</v>
      </c>
      <c r="J194" s="24">
        <f>J201+J208</f>
        <v>1478.7</v>
      </c>
      <c r="K194" s="24"/>
    </row>
    <row r="195" spans="1:11" ht="12.75">
      <c r="A195" s="61"/>
      <c r="B195" s="62"/>
      <c r="C195" s="59"/>
      <c r="D195" s="55"/>
      <c r="E195" s="55"/>
      <c r="F195" s="18">
        <v>2024</v>
      </c>
      <c r="G195" s="24">
        <f t="shared" si="28"/>
        <v>1478.7</v>
      </c>
      <c r="H195" s="24">
        <f t="shared" si="28"/>
        <v>0</v>
      </c>
      <c r="I195" s="24">
        <f t="shared" si="28"/>
        <v>0</v>
      </c>
      <c r="J195" s="24">
        <f>J202+J209</f>
        <v>1478.7</v>
      </c>
      <c r="K195" s="24"/>
    </row>
    <row r="196" spans="1:11" ht="21" customHeight="1">
      <c r="A196" s="61"/>
      <c r="B196" s="62"/>
      <c r="C196" s="59"/>
      <c r="D196" s="55"/>
      <c r="E196" s="55"/>
      <c r="F196" s="18">
        <v>2025</v>
      </c>
      <c r="G196" s="24">
        <f t="shared" si="28"/>
        <v>1478.7</v>
      </c>
      <c r="H196" s="24">
        <f t="shared" si="28"/>
        <v>0</v>
      </c>
      <c r="I196" s="24">
        <f t="shared" si="28"/>
        <v>0</v>
      </c>
      <c r="J196" s="24">
        <f>J203+J210</f>
        <v>1478.7</v>
      </c>
      <c r="K196" s="24"/>
    </row>
    <row r="197" spans="1:11" ht="13.5" customHeight="1">
      <c r="A197" s="61"/>
      <c r="B197" s="56" t="s">
        <v>51</v>
      </c>
      <c r="C197" s="56"/>
      <c r="D197" s="56"/>
      <c r="E197" s="56"/>
      <c r="F197" s="56"/>
      <c r="G197" s="22">
        <f>G191+G192+G193+G194+G195+G196</f>
        <v>9489.049</v>
      </c>
      <c r="H197" s="22">
        <f>H191+H192+H193+H194+H195+H196</f>
        <v>0</v>
      </c>
      <c r="I197" s="22">
        <f>I191+I192+I193+I194+I195+I196</f>
        <v>0</v>
      </c>
      <c r="J197" s="22">
        <f>J191+J192+J193+J194+J195+J196</f>
        <v>9489.049</v>
      </c>
      <c r="K197" s="22">
        <f>K191+K192+K193+K194+K195+K196</f>
        <v>0</v>
      </c>
    </row>
    <row r="198" spans="1:11" ht="12.75">
      <c r="A198" s="57" t="s">
        <v>72</v>
      </c>
      <c r="B198" s="58" t="s">
        <v>141</v>
      </c>
      <c r="C198" s="59" t="s">
        <v>122</v>
      </c>
      <c r="D198" s="55">
        <v>2020</v>
      </c>
      <c r="E198" s="55">
        <v>2025</v>
      </c>
      <c r="F198" s="18">
        <v>2020</v>
      </c>
      <c r="G198" s="24">
        <f aca="true" t="shared" si="29" ref="G198:G203">H198+I198+J198+K198</f>
        <v>1359.228</v>
      </c>
      <c r="H198" s="25"/>
      <c r="I198" s="25"/>
      <c r="J198" s="25">
        <v>1359.228</v>
      </c>
      <c r="K198" s="25"/>
    </row>
    <row r="199" spans="1:11" ht="12.75">
      <c r="A199" s="57"/>
      <c r="B199" s="58"/>
      <c r="C199" s="59"/>
      <c r="D199" s="55"/>
      <c r="E199" s="55"/>
      <c r="F199" s="18">
        <v>2021</v>
      </c>
      <c r="G199" s="24">
        <f t="shared" si="29"/>
        <v>2176.321</v>
      </c>
      <c r="H199" s="25"/>
      <c r="I199" s="25"/>
      <c r="J199" s="25">
        <v>2176.321</v>
      </c>
      <c r="K199" s="25"/>
    </row>
    <row r="200" spans="1:11" ht="12.75">
      <c r="A200" s="57"/>
      <c r="B200" s="58"/>
      <c r="C200" s="59"/>
      <c r="D200" s="55"/>
      <c r="E200" s="55"/>
      <c r="F200" s="18">
        <v>2022</v>
      </c>
      <c r="G200" s="24">
        <f t="shared" si="29"/>
        <v>1517.4</v>
      </c>
      <c r="H200" s="25"/>
      <c r="I200" s="25"/>
      <c r="J200" s="24">
        <v>1517.4</v>
      </c>
      <c r="K200" s="25"/>
    </row>
    <row r="201" spans="1:11" ht="12.75">
      <c r="A201" s="57"/>
      <c r="B201" s="58"/>
      <c r="C201" s="59"/>
      <c r="D201" s="55"/>
      <c r="E201" s="55"/>
      <c r="F201" s="18">
        <v>2023</v>
      </c>
      <c r="G201" s="24">
        <f t="shared" si="29"/>
        <v>1478.7</v>
      </c>
      <c r="H201" s="25"/>
      <c r="I201" s="25"/>
      <c r="J201" s="24">
        <v>1478.7</v>
      </c>
      <c r="K201" s="25"/>
    </row>
    <row r="202" spans="1:11" ht="12.75">
      <c r="A202" s="57"/>
      <c r="B202" s="58"/>
      <c r="C202" s="59"/>
      <c r="D202" s="55"/>
      <c r="E202" s="55"/>
      <c r="F202" s="18">
        <v>2024</v>
      </c>
      <c r="G202" s="24">
        <f t="shared" si="29"/>
        <v>1478.7</v>
      </c>
      <c r="H202" s="25"/>
      <c r="I202" s="25"/>
      <c r="J202" s="24">
        <v>1478.7</v>
      </c>
      <c r="K202" s="25"/>
    </row>
    <row r="203" spans="1:11" ht="12.75">
      <c r="A203" s="57"/>
      <c r="B203" s="58"/>
      <c r="C203" s="59"/>
      <c r="D203" s="55"/>
      <c r="E203" s="55"/>
      <c r="F203" s="18">
        <v>2025</v>
      </c>
      <c r="G203" s="24">
        <f t="shared" si="29"/>
        <v>1478.7</v>
      </c>
      <c r="H203" s="25"/>
      <c r="I203" s="25"/>
      <c r="J203" s="24">
        <v>1478.7</v>
      </c>
      <c r="K203" s="25"/>
    </row>
    <row r="204" spans="1:11" ht="12.75" customHeight="1">
      <c r="A204" s="57"/>
      <c r="B204" s="60" t="s">
        <v>51</v>
      </c>
      <c r="C204" s="60"/>
      <c r="D204" s="60"/>
      <c r="E204" s="60"/>
      <c r="F204" s="60"/>
      <c r="G204" s="22">
        <f>G198+G199+G200+G201+G202+G203</f>
        <v>9489.049</v>
      </c>
      <c r="H204" s="22">
        <f>H198+H199+H200+H201+H202+H203</f>
        <v>0</v>
      </c>
      <c r="I204" s="22">
        <f>I198+I199+I200+I201+I202+I203</f>
        <v>0</v>
      </c>
      <c r="J204" s="22">
        <f>J198+J199+J200+J201+J202+J203</f>
        <v>9489.049</v>
      </c>
      <c r="K204" s="22"/>
    </row>
    <row r="205" spans="1:11" ht="12.75">
      <c r="A205" s="57" t="s">
        <v>73</v>
      </c>
      <c r="B205" s="58" t="s">
        <v>109</v>
      </c>
      <c r="C205" s="59" t="s">
        <v>54</v>
      </c>
      <c r="D205" s="55">
        <v>2020</v>
      </c>
      <c r="E205" s="55">
        <v>2025</v>
      </c>
      <c r="F205" s="18">
        <v>2020</v>
      </c>
      <c r="G205" s="24">
        <f aca="true" t="shared" si="30" ref="G205:G210">H205+I205+J205+K205</f>
        <v>0</v>
      </c>
      <c r="H205" s="25"/>
      <c r="I205" s="25"/>
      <c r="J205" s="25">
        <v>0</v>
      </c>
      <c r="K205" s="25"/>
    </row>
    <row r="206" spans="1:11" ht="12.75">
      <c r="A206" s="57"/>
      <c r="B206" s="58"/>
      <c r="C206" s="59"/>
      <c r="D206" s="55"/>
      <c r="E206" s="55"/>
      <c r="F206" s="18">
        <v>2021</v>
      </c>
      <c r="G206" s="24">
        <f t="shared" si="30"/>
        <v>0</v>
      </c>
      <c r="H206" s="25"/>
      <c r="I206" s="25"/>
      <c r="J206" s="25">
        <f>J205*1.04</f>
        <v>0</v>
      </c>
      <c r="K206" s="25"/>
    </row>
    <row r="207" spans="1:11" ht="12.75">
      <c r="A207" s="57"/>
      <c r="B207" s="58"/>
      <c r="C207" s="59"/>
      <c r="D207" s="55"/>
      <c r="E207" s="55"/>
      <c r="F207" s="18">
        <v>2022</v>
      </c>
      <c r="G207" s="24">
        <f t="shared" si="30"/>
        <v>0</v>
      </c>
      <c r="H207" s="25"/>
      <c r="I207" s="25"/>
      <c r="J207" s="25">
        <f>J206*1.04</f>
        <v>0</v>
      </c>
      <c r="K207" s="25"/>
    </row>
    <row r="208" spans="1:11" ht="12.75">
      <c r="A208" s="57"/>
      <c r="B208" s="58"/>
      <c r="C208" s="59"/>
      <c r="D208" s="55"/>
      <c r="E208" s="55"/>
      <c r="F208" s="18">
        <v>2023</v>
      </c>
      <c r="G208" s="24">
        <f t="shared" si="30"/>
        <v>0</v>
      </c>
      <c r="H208" s="25"/>
      <c r="I208" s="25"/>
      <c r="J208" s="25">
        <f>J207*1.04</f>
        <v>0</v>
      </c>
      <c r="K208" s="25"/>
    </row>
    <row r="209" spans="1:11" ht="12.75">
      <c r="A209" s="57"/>
      <c r="B209" s="58"/>
      <c r="C209" s="59"/>
      <c r="D209" s="55"/>
      <c r="E209" s="55"/>
      <c r="F209" s="18">
        <v>2024</v>
      </c>
      <c r="G209" s="24">
        <f t="shared" si="30"/>
        <v>0</v>
      </c>
      <c r="H209" s="25"/>
      <c r="I209" s="25"/>
      <c r="J209" s="25">
        <f>J208*1.04</f>
        <v>0</v>
      </c>
      <c r="K209" s="25"/>
    </row>
    <row r="210" spans="1:11" ht="12.75">
      <c r="A210" s="57"/>
      <c r="B210" s="58"/>
      <c r="C210" s="59"/>
      <c r="D210" s="55"/>
      <c r="E210" s="55"/>
      <c r="F210" s="18">
        <v>2025</v>
      </c>
      <c r="G210" s="24">
        <f t="shared" si="30"/>
        <v>0</v>
      </c>
      <c r="H210" s="25"/>
      <c r="I210" s="25"/>
      <c r="J210" s="25">
        <f>J209*1.04</f>
        <v>0</v>
      </c>
      <c r="K210" s="25"/>
    </row>
    <row r="211" spans="1:11" ht="12.75" customHeight="1">
      <c r="A211" s="57"/>
      <c r="B211" s="56" t="s">
        <v>51</v>
      </c>
      <c r="C211" s="56"/>
      <c r="D211" s="56"/>
      <c r="E211" s="56"/>
      <c r="F211" s="56"/>
      <c r="G211" s="22">
        <f>G205+G206+G207+G208+G209+G210</f>
        <v>0</v>
      </c>
      <c r="H211" s="22">
        <f>H205+H206+H207+H208+H209+H210</f>
        <v>0</v>
      </c>
      <c r="I211" s="22">
        <f>I205+I206+I207+I208+I209+I210</f>
        <v>0</v>
      </c>
      <c r="J211" s="22">
        <f>J205+J206+J207+J208+J209+J210</f>
        <v>0</v>
      </c>
      <c r="K211" s="22">
        <f>SUM(K205:K210)</f>
        <v>0</v>
      </c>
    </row>
  </sheetData>
  <sheetProtection selectLockedCells="1" selectUnlockedCells="1"/>
  <mergeCells count="183">
    <mergeCell ref="F1:K1"/>
    <mergeCell ref="B114:B119"/>
    <mergeCell ref="C107:C112"/>
    <mergeCell ref="D114:D119"/>
    <mergeCell ref="C93:C98"/>
    <mergeCell ref="D107:D112"/>
    <mergeCell ref="E107:E112"/>
    <mergeCell ref="E58:E63"/>
    <mergeCell ref="B64:F64"/>
    <mergeCell ref="E86:E91"/>
    <mergeCell ref="A177:A183"/>
    <mergeCell ref="B177:B182"/>
    <mergeCell ref="A163:A169"/>
    <mergeCell ref="A93:A99"/>
    <mergeCell ref="B99:F99"/>
    <mergeCell ref="B100:B105"/>
    <mergeCell ref="C100:C105"/>
    <mergeCell ref="D100:D105"/>
    <mergeCell ref="A100:A106"/>
    <mergeCell ref="B106:F106"/>
    <mergeCell ref="A184:A190"/>
    <mergeCell ref="B184:B189"/>
    <mergeCell ref="C184:C189"/>
    <mergeCell ref="B190:F190"/>
    <mergeCell ref="D184:D189"/>
    <mergeCell ref="E184:E189"/>
    <mergeCell ref="B163:B168"/>
    <mergeCell ref="C163:C168"/>
    <mergeCell ref="C170:C175"/>
    <mergeCell ref="B176:F176"/>
    <mergeCell ref="E163:E168"/>
    <mergeCell ref="D170:D175"/>
    <mergeCell ref="B169:F169"/>
    <mergeCell ref="E170:E175"/>
    <mergeCell ref="E177:E182"/>
    <mergeCell ref="B156:B161"/>
    <mergeCell ref="A170:A176"/>
    <mergeCell ref="B183:F183"/>
    <mergeCell ref="B93:B98"/>
    <mergeCell ref="D93:D98"/>
    <mergeCell ref="C177:C182"/>
    <mergeCell ref="B170:B175"/>
    <mergeCell ref="D163:D168"/>
    <mergeCell ref="D177:D182"/>
    <mergeCell ref="A149:A155"/>
    <mergeCell ref="B149:B154"/>
    <mergeCell ref="C149:C154"/>
    <mergeCell ref="B155:F155"/>
    <mergeCell ref="C156:C161"/>
    <mergeCell ref="D156:D161"/>
    <mergeCell ref="E156:E161"/>
    <mergeCell ref="D149:D154"/>
    <mergeCell ref="B128:B133"/>
    <mergeCell ref="A156:A162"/>
    <mergeCell ref="E135:E140"/>
    <mergeCell ref="A135:A141"/>
    <mergeCell ref="B135:B140"/>
    <mergeCell ref="C135:C140"/>
    <mergeCell ref="D135:D140"/>
    <mergeCell ref="B141:F141"/>
    <mergeCell ref="E149:E154"/>
    <mergeCell ref="B162:F162"/>
    <mergeCell ref="E93:E98"/>
    <mergeCell ref="B107:B112"/>
    <mergeCell ref="A128:A134"/>
    <mergeCell ref="E100:E105"/>
    <mergeCell ref="E128:E133"/>
    <mergeCell ref="C142:C147"/>
    <mergeCell ref="D128:D133"/>
    <mergeCell ref="E114:E119"/>
    <mergeCell ref="B142:B147"/>
    <mergeCell ref="A107:A113"/>
    <mergeCell ref="C58:C63"/>
    <mergeCell ref="D86:D91"/>
    <mergeCell ref="B121:B126"/>
    <mergeCell ref="C121:C126"/>
    <mergeCell ref="D121:D126"/>
    <mergeCell ref="C65:C70"/>
    <mergeCell ref="D65:D70"/>
    <mergeCell ref="C79:C84"/>
    <mergeCell ref="D79:D84"/>
    <mergeCell ref="C114:C119"/>
    <mergeCell ref="B78:F78"/>
    <mergeCell ref="B92:F92"/>
    <mergeCell ref="C86:C91"/>
    <mergeCell ref="E72:E77"/>
    <mergeCell ref="B72:B77"/>
    <mergeCell ref="C72:C77"/>
    <mergeCell ref="D72:D77"/>
    <mergeCell ref="B85:F85"/>
    <mergeCell ref="E65:E70"/>
    <mergeCell ref="B50:F50"/>
    <mergeCell ref="A51:A57"/>
    <mergeCell ref="B51:B56"/>
    <mergeCell ref="C51:C56"/>
    <mergeCell ref="D51:D56"/>
    <mergeCell ref="E51:E56"/>
    <mergeCell ref="A58:A64"/>
    <mergeCell ref="B58:B63"/>
    <mergeCell ref="D58:D63"/>
    <mergeCell ref="C44:C49"/>
    <mergeCell ref="D44:D49"/>
    <mergeCell ref="B37:B42"/>
    <mergeCell ref="C37:C42"/>
    <mergeCell ref="D37:D42"/>
    <mergeCell ref="B43:F43"/>
    <mergeCell ref="E37:E42"/>
    <mergeCell ref="E44:E49"/>
    <mergeCell ref="C16:C21"/>
    <mergeCell ref="A65:A71"/>
    <mergeCell ref="B29:F29"/>
    <mergeCell ref="D16:D21"/>
    <mergeCell ref="E16:E21"/>
    <mergeCell ref="B22:F22"/>
    <mergeCell ref="B30:B35"/>
    <mergeCell ref="E23:E28"/>
    <mergeCell ref="D23:D28"/>
    <mergeCell ref="B44:B49"/>
    <mergeCell ref="E30:E35"/>
    <mergeCell ref="E79:E84"/>
    <mergeCell ref="A30:A36"/>
    <mergeCell ref="D142:D147"/>
    <mergeCell ref="C30:C35"/>
    <mergeCell ref="D30:D35"/>
    <mergeCell ref="B36:F36"/>
    <mergeCell ref="A86:A92"/>
    <mergeCell ref="A37:A43"/>
    <mergeCell ref="B86:B91"/>
    <mergeCell ref="A79:A85"/>
    <mergeCell ref="B79:B84"/>
    <mergeCell ref="B65:B70"/>
    <mergeCell ref="A9:A15"/>
    <mergeCell ref="A23:A29"/>
    <mergeCell ref="B23:B28"/>
    <mergeCell ref="B57:F57"/>
    <mergeCell ref="A44:A50"/>
    <mergeCell ref="B71:F71"/>
    <mergeCell ref="A72:A78"/>
    <mergeCell ref="C9:C14"/>
    <mergeCell ref="D9:D14"/>
    <mergeCell ref="C23:C28"/>
    <mergeCell ref="D4:K4"/>
    <mergeCell ref="A5:K5"/>
    <mergeCell ref="A6:A7"/>
    <mergeCell ref="B6:B7"/>
    <mergeCell ref="C6:C7"/>
    <mergeCell ref="A16:A22"/>
    <mergeCell ref="B16:B21"/>
    <mergeCell ref="G6:K6"/>
    <mergeCell ref="D6:E6"/>
    <mergeCell ref="F6:F7"/>
    <mergeCell ref="B9:B14"/>
    <mergeCell ref="C191:C196"/>
    <mergeCell ref="D191:D196"/>
    <mergeCell ref="B113:F113"/>
    <mergeCell ref="E191:E196"/>
    <mergeCell ref="B15:F15"/>
    <mergeCell ref="E9:E14"/>
    <mergeCell ref="A114:A119"/>
    <mergeCell ref="B120:E120"/>
    <mergeCell ref="A121:A126"/>
    <mergeCell ref="B148:F148"/>
    <mergeCell ref="E121:E126"/>
    <mergeCell ref="B127:E127"/>
    <mergeCell ref="B134:F134"/>
    <mergeCell ref="C128:C133"/>
    <mergeCell ref="E142:E147"/>
    <mergeCell ref="A142:A148"/>
    <mergeCell ref="B197:F197"/>
    <mergeCell ref="A198:A204"/>
    <mergeCell ref="B198:B203"/>
    <mergeCell ref="C198:C203"/>
    <mergeCell ref="D198:D203"/>
    <mergeCell ref="E198:E203"/>
    <mergeCell ref="B204:F204"/>
    <mergeCell ref="A191:A197"/>
    <mergeCell ref="B191:B196"/>
    <mergeCell ref="E205:E210"/>
    <mergeCell ref="B211:F211"/>
    <mergeCell ref="A205:A211"/>
    <mergeCell ref="B205:B210"/>
    <mergeCell ref="C205:C210"/>
    <mergeCell ref="D205:D210"/>
  </mergeCells>
  <printOptions/>
  <pageMargins left="0.5905511811023623" right="0.15748031496062992" top="0.3937007874015748" bottom="0.15748031496062992" header="0.35433070866141736" footer="0.1968503937007874"/>
  <pageSetup horizontalDpi="600" verticalDpi="600" orientation="landscape" paperSize="9" scale="85" r:id="rId1"/>
  <rowBreaks count="5" manualBreakCount="5">
    <brk id="36" max="255" man="1"/>
    <brk id="64" max="255" man="1"/>
    <brk id="92" max="255" man="1"/>
    <brk id="134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7" sqref="D7"/>
    </sheetView>
  </sheetViews>
  <sheetFormatPr defaultColWidth="9.33203125" defaultRowHeight="12.75"/>
  <cols>
    <col min="1" max="1" width="7.83203125" style="7" customWidth="1"/>
    <col min="2" max="2" width="36.33203125" style="7" customWidth="1"/>
    <col min="3" max="3" width="8.5" style="7" customWidth="1"/>
    <col min="4" max="4" width="12.83203125" style="7" customWidth="1"/>
    <col min="5" max="5" width="9.33203125" style="7" customWidth="1"/>
    <col min="6" max="7" width="10" style="7" customWidth="1"/>
    <col min="8" max="8" width="11" style="7" customWidth="1"/>
    <col min="9" max="9" width="10" style="7" customWidth="1"/>
    <col min="10" max="16384" width="9.33203125" style="7" customWidth="1"/>
  </cols>
  <sheetData>
    <row r="1" spans="2:10" ht="18.75">
      <c r="B1" s="30"/>
      <c r="E1" s="75" t="s">
        <v>147</v>
      </c>
      <c r="F1" s="48"/>
      <c r="G1" s="48"/>
      <c r="H1" s="48"/>
      <c r="I1" s="48"/>
      <c r="J1" s="48"/>
    </row>
    <row r="2" spans="5:10" ht="12.75">
      <c r="E2" s="16" t="s">
        <v>145</v>
      </c>
      <c r="F2" s="16"/>
      <c r="G2" s="16"/>
      <c r="H2" s="16"/>
      <c r="I2" s="16"/>
      <c r="J2" s="16"/>
    </row>
    <row r="3" spans="5:10" ht="12.75">
      <c r="E3" s="17" t="s">
        <v>163</v>
      </c>
      <c r="F3" s="16"/>
      <c r="G3" s="16"/>
      <c r="H3" s="16"/>
      <c r="I3" s="16"/>
      <c r="J3" s="17"/>
    </row>
    <row r="4" spans="2:10" ht="36.75" customHeight="1">
      <c r="B4" s="64" t="s">
        <v>135</v>
      </c>
      <c r="C4" s="65"/>
      <c r="D4" s="65"/>
      <c r="E4" s="65"/>
      <c r="F4" s="65"/>
      <c r="G4" s="65"/>
      <c r="H4" s="65"/>
      <c r="I4" s="65"/>
      <c r="J4" s="65"/>
    </row>
    <row r="5" spans="1:10" ht="42.75" customHeight="1">
      <c r="A5" s="66" t="s">
        <v>136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6.5" customHeight="1">
      <c r="A6" s="67" t="s">
        <v>1</v>
      </c>
      <c r="B6" s="63" t="s">
        <v>74</v>
      </c>
      <c r="C6" s="63" t="s">
        <v>75</v>
      </c>
      <c r="D6" s="55" t="s">
        <v>76</v>
      </c>
      <c r="E6" s="55"/>
      <c r="F6" s="55"/>
      <c r="G6" s="55"/>
      <c r="H6" s="55"/>
      <c r="I6" s="55"/>
      <c r="J6" s="55"/>
    </row>
    <row r="7" spans="1:10" ht="36.75" customHeight="1">
      <c r="A7" s="67"/>
      <c r="B7" s="63"/>
      <c r="C7" s="63"/>
      <c r="D7" s="15" t="s">
        <v>137</v>
      </c>
      <c r="E7" s="18">
        <v>2020</v>
      </c>
      <c r="F7" s="18">
        <v>2021</v>
      </c>
      <c r="G7" s="18">
        <v>2022</v>
      </c>
      <c r="H7" s="18">
        <v>2023</v>
      </c>
      <c r="I7" s="18">
        <v>2024</v>
      </c>
      <c r="J7" s="18">
        <v>2025</v>
      </c>
    </row>
    <row r="8" spans="1:10" ht="42" customHeight="1">
      <c r="A8" s="76" t="s">
        <v>48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41.25" customHeight="1">
      <c r="A9" s="18" t="s">
        <v>77</v>
      </c>
      <c r="B9" s="28" t="s">
        <v>78</v>
      </c>
      <c r="C9" s="18" t="s">
        <v>79</v>
      </c>
      <c r="D9" s="32">
        <f>1236/42791*10000</f>
        <v>288.8457853286906</v>
      </c>
      <c r="E9" s="33">
        <v>302.9</v>
      </c>
      <c r="F9" s="33">
        <v>309.2</v>
      </c>
      <c r="G9" s="33">
        <v>309.9</v>
      </c>
      <c r="H9" s="33">
        <v>311.8</v>
      </c>
      <c r="I9" s="33">
        <v>377</v>
      </c>
      <c r="J9" s="33">
        <v>393</v>
      </c>
    </row>
    <row r="10" spans="1:10" ht="90" customHeight="1">
      <c r="A10" s="18" t="s">
        <v>80</v>
      </c>
      <c r="B10" s="28" t="s">
        <v>81</v>
      </c>
      <c r="C10" s="18" t="s">
        <v>82</v>
      </c>
      <c r="D10" s="33">
        <v>42</v>
      </c>
      <c r="E10" s="33">
        <v>46.17</v>
      </c>
      <c r="F10" s="33">
        <v>46.6</v>
      </c>
      <c r="G10" s="33">
        <v>46.6</v>
      </c>
      <c r="H10" s="33">
        <v>46.6</v>
      </c>
      <c r="I10" s="33">
        <v>48.1</v>
      </c>
      <c r="J10" s="33">
        <v>48.4</v>
      </c>
    </row>
    <row r="11" spans="1:10" ht="15.75" customHeight="1">
      <c r="A11" s="68" t="s">
        <v>83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91.5" customHeight="1">
      <c r="A12" s="23" t="s">
        <v>50</v>
      </c>
      <c r="B12" s="28" t="s">
        <v>152</v>
      </c>
      <c r="C12" s="18" t="s">
        <v>79</v>
      </c>
      <c r="D12" s="31">
        <v>5</v>
      </c>
      <c r="E12" s="31">
        <v>3</v>
      </c>
      <c r="F12" s="31">
        <v>3</v>
      </c>
      <c r="G12" s="31">
        <v>3</v>
      </c>
      <c r="H12" s="31">
        <v>3</v>
      </c>
      <c r="I12" s="31">
        <v>3</v>
      </c>
      <c r="J12" s="31">
        <v>3</v>
      </c>
    </row>
    <row r="13" spans="1:10" ht="15.75" customHeight="1">
      <c r="A13" s="23"/>
      <c r="B13" s="34" t="s">
        <v>84</v>
      </c>
      <c r="C13" s="18" t="s">
        <v>79</v>
      </c>
      <c r="D13" s="31">
        <v>6</v>
      </c>
      <c r="E13" s="31">
        <v>3</v>
      </c>
      <c r="F13" s="31">
        <v>3</v>
      </c>
      <c r="G13" s="31">
        <v>3</v>
      </c>
      <c r="H13" s="31">
        <v>3</v>
      </c>
      <c r="I13" s="31">
        <v>3</v>
      </c>
      <c r="J13" s="31">
        <v>3</v>
      </c>
    </row>
    <row r="14" spans="1:10" ht="99" customHeight="1">
      <c r="A14" s="23" t="s">
        <v>52</v>
      </c>
      <c r="B14" s="28" t="s">
        <v>53</v>
      </c>
      <c r="C14" s="18"/>
      <c r="D14" s="35"/>
      <c r="E14" s="35"/>
      <c r="F14" s="35"/>
      <c r="G14" s="35"/>
      <c r="H14" s="35"/>
      <c r="I14" s="35"/>
      <c r="J14" s="35"/>
    </row>
    <row r="15" spans="1:10" ht="12.75" customHeight="1">
      <c r="A15" s="57" t="s">
        <v>85</v>
      </c>
      <c r="B15" s="36" t="s">
        <v>86</v>
      </c>
      <c r="C15" s="37"/>
      <c r="D15" s="35"/>
      <c r="E15" s="35"/>
      <c r="F15" s="35"/>
      <c r="G15" s="35"/>
      <c r="H15" s="35"/>
      <c r="I15" s="35"/>
      <c r="J15" s="35"/>
    </row>
    <row r="16" spans="1:10" ht="12.75">
      <c r="A16" s="57"/>
      <c r="B16" s="38" t="s">
        <v>87</v>
      </c>
      <c r="C16" s="37" t="s">
        <v>79</v>
      </c>
      <c r="D16" s="32">
        <v>17</v>
      </c>
      <c r="E16" s="32"/>
      <c r="F16" s="32"/>
      <c r="G16" s="32"/>
      <c r="H16" s="32"/>
      <c r="I16" s="32"/>
      <c r="J16" s="32"/>
    </row>
    <row r="17" spans="1:10" ht="17.25" customHeight="1">
      <c r="A17" s="57"/>
      <c r="B17" s="38" t="s">
        <v>88</v>
      </c>
      <c r="C17" s="37" t="s">
        <v>89</v>
      </c>
      <c r="D17" s="33">
        <v>843.4</v>
      </c>
      <c r="E17" s="33"/>
      <c r="F17" s="33"/>
      <c r="G17" s="33"/>
      <c r="H17" s="33"/>
      <c r="I17" s="33"/>
      <c r="J17" s="33"/>
    </row>
    <row r="18" spans="1:10" ht="67.5" customHeight="1">
      <c r="A18" s="57" t="s">
        <v>90</v>
      </c>
      <c r="B18" s="36" t="s">
        <v>91</v>
      </c>
      <c r="C18" s="37"/>
      <c r="D18" s="35"/>
      <c r="E18" s="35"/>
      <c r="F18" s="35"/>
      <c r="G18" s="35"/>
      <c r="H18" s="35"/>
      <c r="I18" s="35"/>
      <c r="J18" s="35"/>
    </row>
    <row r="19" spans="1:10" ht="12.75">
      <c r="A19" s="57"/>
      <c r="B19" s="38" t="s">
        <v>87</v>
      </c>
      <c r="C19" s="37" t="s">
        <v>79</v>
      </c>
      <c r="D19" s="32">
        <v>8</v>
      </c>
      <c r="E19" s="32"/>
      <c r="F19" s="32"/>
      <c r="G19" s="32"/>
      <c r="H19" s="32"/>
      <c r="I19" s="32"/>
      <c r="J19" s="32"/>
    </row>
    <row r="20" spans="1:10" ht="17.25" customHeight="1">
      <c r="A20" s="57"/>
      <c r="B20" s="38" t="s">
        <v>88</v>
      </c>
      <c r="C20" s="37" t="s">
        <v>89</v>
      </c>
      <c r="D20" s="33">
        <v>1851.2</v>
      </c>
      <c r="E20" s="33"/>
      <c r="F20" s="33"/>
      <c r="G20" s="33"/>
      <c r="H20" s="33"/>
      <c r="I20" s="33"/>
      <c r="J20" s="33"/>
    </row>
    <row r="21" spans="1:10" ht="13.5" customHeight="1">
      <c r="A21" s="68" t="s">
        <v>92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77.25" customHeight="1">
      <c r="A22" s="23" t="s">
        <v>56</v>
      </c>
      <c r="B22" s="28" t="s">
        <v>57</v>
      </c>
      <c r="C22" s="18"/>
      <c r="D22" s="31"/>
      <c r="E22" s="31"/>
      <c r="F22" s="31"/>
      <c r="G22" s="31"/>
      <c r="H22" s="31"/>
      <c r="I22" s="31"/>
      <c r="J22" s="31"/>
    </row>
    <row r="23" spans="1:10" ht="24.75" customHeight="1">
      <c r="A23" s="23"/>
      <c r="B23" s="39" t="s">
        <v>93</v>
      </c>
      <c r="C23" s="18" t="s">
        <v>79</v>
      </c>
      <c r="D23" s="31">
        <v>2670</v>
      </c>
      <c r="E23" s="31">
        <v>1100</v>
      </c>
      <c r="F23" s="31">
        <v>1100</v>
      </c>
      <c r="G23" s="31">
        <v>1100</v>
      </c>
      <c r="H23" s="31">
        <v>1100</v>
      </c>
      <c r="I23" s="31">
        <v>1100</v>
      </c>
      <c r="J23" s="31">
        <v>1100</v>
      </c>
    </row>
    <row r="24" spans="1:10" ht="49.5" customHeight="1">
      <c r="A24" s="23"/>
      <c r="B24" s="39" t="s">
        <v>94</v>
      </c>
      <c r="C24" s="18" t="s">
        <v>79</v>
      </c>
      <c r="D24" s="31">
        <v>41</v>
      </c>
      <c r="E24" s="31">
        <v>40</v>
      </c>
      <c r="F24" s="31">
        <v>40</v>
      </c>
      <c r="G24" s="31">
        <v>40</v>
      </c>
      <c r="H24" s="31">
        <v>40</v>
      </c>
      <c r="I24" s="31">
        <v>40</v>
      </c>
      <c r="J24" s="31">
        <v>40</v>
      </c>
    </row>
    <row r="25" spans="1:10" ht="158.25" customHeight="1">
      <c r="A25" s="57" t="s">
        <v>58</v>
      </c>
      <c r="B25" s="28" t="s">
        <v>95</v>
      </c>
      <c r="C25" s="18"/>
      <c r="D25" s="40"/>
      <c r="E25" s="40"/>
      <c r="F25" s="40"/>
      <c r="G25" s="40"/>
      <c r="H25" s="40"/>
      <c r="I25" s="40"/>
      <c r="J25" s="40"/>
    </row>
    <row r="26" spans="1:10" ht="12.75">
      <c r="A26" s="57"/>
      <c r="B26" s="39" t="s">
        <v>96</v>
      </c>
      <c r="C26" s="18" t="s">
        <v>79</v>
      </c>
      <c r="D26" s="31">
        <v>34</v>
      </c>
      <c r="E26" s="31">
        <v>25</v>
      </c>
      <c r="F26" s="31">
        <v>25</v>
      </c>
      <c r="G26" s="31">
        <v>25</v>
      </c>
      <c r="H26" s="31">
        <v>25</v>
      </c>
      <c r="I26" s="31">
        <v>25</v>
      </c>
      <c r="J26" s="31">
        <v>25</v>
      </c>
    </row>
    <row r="27" spans="1:10" ht="12.75">
      <c r="A27" s="57"/>
      <c r="B27" s="39" t="s">
        <v>97</v>
      </c>
      <c r="C27" s="18" t="s">
        <v>98</v>
      </c>
      <c r="D27" s="31">
        <v>605</v>
      </c>
      <c r="E27" s="31">
        <v>450</v>
      </c>
      <c r="F27" s="31">
        <v>450</v>
      </c>
      <c r="G27" s="31">
        <v>450</v>
      </c>
      <c r="H27" s="31">
        <v>450</v>
      </c>
      <c r="I27" s="31">
        <v>450</v>
      </c>
      <c r="J27" s="31">
        <v>450</v>
      </c>
    </row>
    <row r="28" spans="1:10" ht="126.75" customHeight="1">
      <c r="A28" s="23" t="s">
        <v>60</v>
      </c>
      <c r="B28" s="28" t="s">
        <v>99</v>
      </c>
      <c r="C28" s="18" t="s">
        <v>100</v>
      </c>
      <c r="D28" s="31">
        <v>12</v>
      </c>
      <c r="E28" s="31">
        <v>12</v>
      </c>
      <c r="F28" s="31">
        <v>12</v>
      </c>
      <c r="G28" s="31">
        <v>12</v>
      </c>
      <c r="H28" s="31">
        <v>12</v>
      </c>
      <c r="I28" s="31">
        <v>12</v>
      </c>
      <c r="J28" s="31">
        <v>12</v>
      </c>
    </row>
    <row r="29" spans="1:10" s="12" customFormat="1" ht="51.75" customHeight="1">
      <c r="A29" s="23" t="s">
        <v>110</v>
      </c>
      <c r="B29" s="36" t="s">
        <v>111</v>
      </c>
      <c r="C29" s="18" t="s">
        <v>79</v>
      </c>
      <c r="D29" s="32">
        <v>2</v>
      </c>
      <c r="E29" s="32">
        <v>2</v>
      </c>
      <c r="F29" s="32">
        <v>2</v>
      </c>
      <c r="G29" s="32">
        <v>2</v>
      </c>
      <c r="H29" s="32">
        <v>2</v>
      </c>
      <c r="I29" s="32">
        <v>2</v>
      </c>
      <c r="J29" s="32">
        <v>2</v>
      </c>
    </row>
    <row r="30" spans="1:10" s="12" customFormat="1" ht="90.75" customHeight="1">
      <c r="A30" s="23" t="s">
        <v>112</v>
      </c>
      <c r="B30" s="41" t="s">
        <v>117</v>
      </c>
      <c r="C30" s="18" t="s">
        <v>79</v>
      </c>
      <c r="D30" s="32">
        <v>0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</row>
    <row r="31" spans="1:10" s="12" customFormat="1" ht="117.75" customHeight="1">
      <c r="A31" s="23" t="s">
        <v>114</v>
      </c>
      <c r="B31" s="41" t="s">
        <v>115</v>
      </c>
      <c r="C31" s="18" t="s">
        <v>79</v>
      </c>
      <c r="D31" s="32">
        <v>4</v>
      </c>
      <c r="E31" s="32">
        <v>4</v>
      </c>
      <c r="F31" s="32">
        <v>4</v>
      </c>
      <c r="G31" s="32">
        <v>4</v>
      </c>
      <c r="H31" s="32">
        <v>4</v>
      </c>
      <c r="I31" s="32">
        <v>4</v>
      </c>
      <c r="J31" s="32">
        <v>4</v>
      </c>
    </row>
    <row r="32" spans="1:10" ht="27" customHeight="1">
      <c r="A32" s="68" t="s">
        <v>101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63.75">
      <c r="A33" s="23" t="s">
        <v>63</v>
      </c>
      <c r="B33" s="29" t="s">
        <v>130</v>
      </c>
      <c r="C33" s="18" t="s">
        <v>79</v>
      </c>
      <c r="D33" s="31">
        <v>2</v>
      </c>
      <c r="E33" s="31">
        <v>2</v>
      </c>
      <c r="F33" s="31">
        <v>2</v>
      </c>
      <c r="G33" s="31">
        <v>2</v>
      </c>
      <c r="H33" s="31">
        <v>2</v>
      </c>
      <c r="I33" s="31">
        <v>2</v>
      </c>
      <c r="J33" s="31">
        <v>2</v>
      </c>
    </row>
    <row r="34" spans="1:10" ht="102">
      <c r="A34" s="19" t="s">
        <v>116</v>
      </c>
      <c r="B34" s="29" t="s">
        <v>127</v>
      </c>
      <c r="C34" s="18" t="s">
        <v>79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1</v>
      </c>
    </row>
    <row r="35" spans="1:10" ht="69.75" customHeight="1">
      <c r="A35" s="19" t="s">
        <v>118</v>
      </c>
      <c r="B35" s="29" t="s">
        <v>138</v>
      </c>
      <c r="C35" s="18" t="s">
        <v>79</v>
      </c>
      <c r="D35" s="31" t="s">
        <v>139</v>
      </c>
      <c r="E35" s="31" t="s">
        <v>139</v>
      </c>
      <c r="F35" s="31" t="s">
        <v>139</v>
      </c>
      <c r="G35" s="31" t="s">
        <v>139</v>
      </c>
      <c r="H35" s="31" t="s">
        <v>139</v>
      </c>
      <c r="I35" s="31" t="s">
        <v>139</v>
      </c>
      <c r="J35" s="31" t="s">
        <v>139</v>
      </c>
    </row>
    <row r="36" spans="1:10" ht="45" customHeight="1">
      <c r="A36" s="19" t="s">
        <v>120</v>
      </c>
      <c r="B36" s="29" t="s">
        <v>161</v>
      </c>
      <c r="C36" s="18" t="s">
        <v>79</v>
      </c>
      <c r="D36" s="31"/>
      <c r="E36" s="31"/>
      <c r="F36" s="31">
        <v>12</v>
      </c>
      <c r="G36" s="31">
        <v>12</v>
      </c>
      <c r="H36" s="31">
        <v>12</v>
      </c>
      <c r="I36" s="31">
        <v>12</v>
      </c>
      <c r="J36" s="31">
        <v>12</v>
      </c>
    </row>
    <row r="37" spans="1:10" ht="42" customHeight="1">
      <c r="A37" s="19" t="s">
        <v>129</v>
      </c>
      <c r="B37" s="29" t="s">
        <v>121</v>
      </c>
      <c r="C37" s="18" t="s">
        <v>82</v>
      </c>
      <c r="D37" s="31">
        <v>19</v>
      </c>
      <c r="E37" s="31">
        <v>19</v>
      </c>
      <c r="F37" s="31">
        <v>19</v>
      </c>
      <c r="G37" s="31">
        <v>19</v>
      </c>
      <c r="H37" s="31">
        <v>19</v>
      </c>
      <c r="I37" s="31">
        <v>19</v>
      </c>
      <c r="J37" s="31">
        <v>19</v>
      </c>
    </row>
    <row r="38" spans="1:10" ht="27" customHeight="1">
      <c r="A38" s="68" t="s">
        <v>102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54.75" customHeight="1">
      <c r="A39" s="23" t="s">
        <v>65</v>
      </c>
      <c r="B39" s="28" t="s">
        <v>103</v>
      </c>
      <c r="C39" s="18" t="s">
        <v>79</v>
      </c>
      <c r="D39" s="31">
        <v>1</v>
      </c>
      <c r="E39" s="31">
        <v>1</v>
      </c>
      <c r="F39" s="31">
        <v>1</v>
      </c>
      <c r="G39" s="31">
        <v>1</v>
      </c>
      <c r="H39" s="31">
        <v>1</v>
      </c>
      <c r="I39" s="31">
        <v>1</v>
      </c>
      <c r="J39" s="31">
        <v>1</v>
      </c>
    </row>
    <row r="40" spans="1:10" ht="27" customHeight="1">
      <c r="A40" s="68" t="s">
        <v>148</v>
      </c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54.75" customHeight="1">
      <c r="A41" s="23" t="s">
        <v>26</v>
      </c>
      <c r="B41" s="28" t="s">
        <v>149</v>
      </c>
      <c r="C41" s="18" t="s">
        <v>79</v>
      </c>
      <c r="D41" s="31">
        <v>385</v>
      </c>
      <c r="E41" s="42" t="s">
        <v>150</v>
      </c>
      <c r="F41" s="42" t="s">
        <v>151</v>
      </c>
      <c r="G41" s="46">
        <v>351</v>
      </c>
      <c r="H41" s="46">
        <v>413</v>
      </c>
      <c r="I41" s="31">
        <v>324</v>
      </c>
      <c r="J41" s="31">
        <v>324</v>
      </c>
    </row>
    <row r="42" spans="1:10" s="9" customFormat="1" ht="12.75" customHeight="1">
      <c r="A42" s="68" t="s">
        <v>104</v>
      </c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38.25">
      <c r="A43" s="23" t="s">
        <v>68</v>
      </c>
      <c r="B43" s="28" t="s">
        <v>105</v>
      </c>
      <c r="C43" s="18" t="s">
        <v>79</v>
      </c>
      <c r="D43" s="31"/>
      <c r="E43" s="31"/>
      <c r="F43" s="31"/>
      <c r="G43" s="31"/>
      <c r="H43" s="31"/>
      <c r="I43" s="31"/>
      <c r="J43" s="31"/>
    </row>
    <row r="44" spans="1:10" ht="12.75" customHeight="1">
      <c r="A44" s="68" t="s">
        <v>106</v>
      </c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25.5">
      <c r="A45" s="23" t="s">
        <v>72</v>
      </c>
      <c r="B45" s="28" t="s">
        <v>107</v>
      </c>
      <c r="C45" s="18" t="s">
        <v>89</v>
      </c>
      <c r="D45" s="33">
        <v>843.4</v>
      </c>
      <c r="E45" s="33"/>
      <c r="F45" s="33"/>
      <c r="G45" s="33"/>
      <c r="H45" s="33"/>
      <c r="I45" s="33"/>
      <c r="J45" s="33"/>
    </row>
  </sheetData>
  <sheetProtection selectLockedCells="1" selectUnlockedCells="1"/>
  <mergeCells count="18">
    <mergeCell ref="E1:J1"/>
    <mergeCell ref="A38:J38"/>
    <mergeCell ref="A40:J40"/>
    <mergeCell ref="A44:J44"/>
    <mergeCell ref="A42:J42"/>
    <mergeCell ref="A32:J32"/>
    <mergeCell ref="A21:J21"/>
    <mergeCell ref="A25:A27"/>
    <mergeCell ref="A8:J8"/>
    <mergeCell ref="A11:J11"/>
    <mergeCell ref="A15:A17"/>
    <mergeCell ref="A18:A20"/>
    <mergeCell ref="B4:J4"/>
    <mergeCell ref="A5:J5"/>
    <mergeCell ref="A6:A7"/>
    <mergeCell ref="B6:B7"/>
    <mergeCell ref="C6:C7"/>
    <mergeCell ref="D6:J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Мурашова И.В.</cp:lastModifiedBy>
  <cp:lastPrinted>2021-11-29T09:27:48Z</cp:lastPrinted>
  <dcterms:created xsi:type="dcterms:W3CDTF">2017-02-03T14:14:50Z</dcterms:created>
  <dcterms:modified xsi:type="dcterms:W3CDTF">2021-11-29T09:28:04Z</dcterms:modified>
  <cp:category/>
  <cp:version/>
  <cp:contentType/>
  <cp:contentStatus/>
</cp:coreProperties>
</file>