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2" sheetId="1" r:id="rId1"/>
    <sheet name="Лист3" sheetId="2" r:id="rId2"/>
  </sheets>
  <calcPr calcId="125725" iterateDelta="1E-4"/>
</workbook>
</file>

<file path=xl/calcChain.xml><?xml version="1.0" encoding="utf-8"?>
<calcChain xmlns="http://schemas.openxmlformats.org/spreadsheetml/2006/main">
  <c r="L140" i="1"/>
  <c r="K140"/>
  <c r="J140"/>
  <c r="I140"/>
  <c r="H140"/>
  <c r="G140"/>
  <c r="L139"/>
  <c r="K139"/>
  <c r="J139"/>
  <c r="I139"/>
  <c r="H139"/>
  <c r="G139"/>
  <c r="L138"/>
  <c r="K138"/>
  <c r="J138"/>
  <c r="I138"/>
  <c r="H138"/>
  <c r="G138"/>
  <c r="L137"/>
  <c r="K137"/>
  <c r="J137"/>
  <c r="I137"/>
  <c r="H137"/>
  <c r="G137"/>
  <c r="L136"/>
  <c r="K136"/>
  <c r="J136"/>
  <c r="I136"/>
  <c r="H136"/>
  <c r="G136"/>
  <c r="L135"/>
  <c r="K135"/>
  <c r="J135"/>
  <c r="I135"/>
  <c r="H135"/>
  <c r="G135"/>
  <c r="L134"/>
  <c r="L166" s="1"/>
  <c r="K134"/>
  <c r="K166" s="1"/>
  <c r="J134"/>
  <c r="J166" s="1"/>
  <c r="I134"/>
  <c r="I166" s="1"/>
  <c r="H134"/>
  <c r="H166" s="1"/>
  <c r="G134"/>
  <c r="G166" s="1"/>
  <c r="G108"/>
  <c r="G101"/>
  <c r="K55"/>
  <c r="G55"/>
  <c r="K54"/>
  <c r="G54"/>
  <c r="K53"/>
  <c r="G53"/>
  <c r="K52"/>
  <c r="G52"/>
  <c r="L51"/>
  <c r="K51"/>
  <c r="J51"/>
  <c r="I51"/>
  <c r="H51"/>
  <c r="G51"/>
  <c r="L50"/>
  <c r="K50"/>
  <c r="J50"/>
  <c r="I50"/>
  <c r="H50"/>
  <c r="G50"/>
  <c r="L49"/>
  <c r="K49"/>
  <c r="J49"/>
  <c r="I49"/>
  <c r="H49"/>
  <c r="G49"/>
  <c r="L48"/>
  <c r="K48"/>
  <c r="J48"/>
  <c r="I48"/>
  <c r="H48"/>
  <c r="G48"/>
  <c r="L47"/>
  <c r="K47"/>
  <c r="J47"/>
  <c r="I47"/>
  <c r="H47"/>
  <c r="G47"/>
  <c r="L46"/>
  <c r="K46"/>
  <c r="J46"/>
  <c r="I46"/>
  <c r="H46"/>
  <c r="G46"/>
  <c r="L45"/>
  <c r="L133" s="1"/>
  <c r="K45"/>
  <c r="K133" s="1"/>
  <c r="J45"/>
  <c r="J133" s="1"/>
  <c r="I45"/>
  <c r="I133" s="1"/>
  <c r="H45"/>
  <c r="H133" s="1"/>
  <c r="G45"/>
  <c r="G133" s="1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L44" s="1"/>
  <c r="K15"/>
  <c r="K44" s="1"/>
  <c r="J15"/>
  <c r="J44" s="1"/>
  <c r="I15"/>
  <c r="I44" s="1"/>
  <c r="H15"/>
  <c r="H44" s="1"/>
  <c r="G15"/>
  <c r="G44" s="1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L10"/>
  <c r="K10"/>
  <c r="J10"/>
  <c r="I10"/>
  <c r="H10"/>
  <c r="G10"/>
  <c r="L9"/>
  <c r="K9"/>
  <c r="J9"/>
  <c r="I9"/>
  <c r="H9"/>
  <c r="G9"/>
  <c r="L8"/>
  <c r="K8"/>
  <c r="J8"/>
  <c r="I8"/>
  <c r="H8"/>
  <c r="G8"/>
  <c r="L7"/>
  <c r="L14" s="1"/>
  <c r="K7"/>
  <c r="K14" s="1"/>
  <c r="J7"/>
  <c r="J14" s="1"/>
  <c r="I7"/>
  <c r="I14" s="1"/>
  <c r="H7"/>
  <c r="H14" s="1"/>
  <c r="G7"/>
  <c r="G14" s="1"/>
</calcChain>
</file>

<file path=xl/sharedStrings.xml><?xml version="1.0" encoding="utf-8"?>
<sst xmlns="http://schemas.openxmlformats.org/spreadsheetml/2006/main" count="83" uniqueCount="62">
  <si>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</si>
  <si>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</si>
  <si>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</si>
  <si>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</si>
  <si>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</si>
  <si>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</si>
  <si>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</si>
  <si>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</si>
  <si>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</si>
  <si>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</si>
  <si>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</si>
  <si>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</si>
  <si>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</si>
  <si>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</si>
  <si>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</si>
  <si>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</si>
  <si>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</si>
  <si>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Сектор коммунальной инфраструктуры  администрации Сланцевского муниципального района</t>
  </si>
  <si>
    <t>ИТОГО</t>
  </si>
  <si>
    <t>Подпрограмма 1 «Жилищно-коммунальное хозяйство»</t>
  </si>
  <si>
    <t>Сектор коммунальной инфраструктуры, сектор жилищного хозяйства 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</si>
  <si>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</si>
  <si>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</si>
  <si>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</si>
  <si>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Сектор коммунальной инфраструктуры администрации Сланцевского муниципального района</t>
  </si>
  <si>
    <t>Основное мероприятие 1.3.Ремонт и строительство систем теплоснабжения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</si>
  <si>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</si>
  <si>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Сектор жилищного контроля  администрации Сланцевского муниципального района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</si>
  <si>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</si>
  <si>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</si>
  <si>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Сектор благоустройства и дорожного хозяйства, сектор жилищного хозяйства, сектор коммунальной инфраструктуры администрации Сланцевского муниципального района</t>
  </si>
  <si>
    <t>Основное мероприятие 2.1. Услуги по обращению с твердыми коммунальными отходами, в том числе:</t>
  </si>
  <si>
    <t>Сектор благоустройства и дорожного  хозяйства администрации Сланцевского муниципального района</t>
  </si>
  <si>
    <t>2.1.1. Ликвидация несанкционированных свалок твердых бытовых отходов на территории Сланцевского городского поселения</t>
  </si>
  <si>
    <t>2.1.2.Услуги по обращению с твердыми коммунальными отходами на территориях общего пользования, включая разработку экологических документов, определяющих класс опасности отходов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</si>
  <si>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</si>
  <si>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</si>
  <si>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</si>
  <si>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</si>
  <si>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</si>
  <si>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</si>
  <si>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</si>
  <si>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Сектор благоустройства и дорожного  хозяйства администрации Сланцевского муниципального района,     отдел по строительству администрации Сланцевского муниципального района</t>
  </si>
  <si>
    <t>из них:</t>
  </si>
  <si>
    <t>2.8.1. Благоустройство территории, прилегающей к монументальному памятнику советским воинам, павшим в боях во время Великой Отечественной войны, г. Сланцы, ул. Партизанская, 30</t>
  </si>
  <si>
    <t>Отдел по строительству администрации Сланцевского муниципального района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</si>
  <si>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</si>
  <si>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</si>
  <si>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</si>
  <si>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и содержание 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</si>
  <si>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</si>
  <si>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Основное мероприятие 2.14. Обустройство уличного освещения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</si>
  <si>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</si>
  <si>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</si>
  <si>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</si>
  <si>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</si>
  <si>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</si>
  <si>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</si>
  <si>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Основное мероприятие 3.5. Разработка и актуализация проекта организации дорожного движения</t>
  </si>
  <si>
    <t>Основное мероприятие 3.6. Выполнение комплекса кадастровых работ по оформлению технических планов на автомобильные дороги</t>
  </si>
  <si>
    <t>Комитет по управлению муниципальным имуществом и земельным ресурсам администрации Сланцевского муниципального района</t>
  </si>
  <si>
    <t>Итого по подпрограмме 3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</si>
</sst>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164" fontId="0" fillId="0" borderId="0" xfId="0" applyNumberForma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center" shrinkToFit="1"/>
    </xf>
    <xf numFmtId="0" fontId="11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M166"/>
  <sheetViews>
    <sheetView tabSelected="1"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179" sqref="L179"/>
    </sheetView>
  </sheetViews>
  <sheetFormatPr defaultRowHeight="15"/>
  <cols>
    <col min="1" max="1" width="15" style="15"/>
    <col min="2" max="2" width="29" style="15"/>
    <col min="3" max="3" width="25.42578125" style="16"/>
    <col min="4" max="4" width="15" style="15"/>
    <col min="5" max="5" width="22.28515625" style="15"/>
    <col min="6" max="6" width="12.140625" style="15"/>
    <col min="7" max="12" width="15" style="15"/>
    <col min="13" max="13" width="13.85546875"/>
    <col min="14" max="14" width="12.42578125"/>
    <col min="15" max="1025" width="8.7109375"/>
  </cols>
  <sheetData>
    <row r="1" spans="1:13" ht="15" customHeight="1">
      <c r="A1" s="17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50.25" customHeight="1">
      <c r="A4" s="11" t="s">
        <v>3</v>
      </c>
      <c r="B4" s="11"/>
      <c r="C4" s="10" t="s">
        <v>4</v>
      </c>
      <c r="D4" s="9" t="s">
        <v>5</v>
      </c>
      <c r="E4" s="9"/>
      <c r="F4" s="9" t="s">
        <v>6</v>
      </c>
      <c r="G4" s="20"/>
      <c r="H4" s="9" t="s">
        <v>7</v>
      </c>
      <c r="I4" s="9"/>
      <c r="J4" s="9"/>
      <c r="K4" s="9"/>
      <c r="L4" s="9"/>
    </row>
    <row r="5" spans="1:13" ht="25.5" customHeight="1">
      <c r="A5" s="11"/>
      <c r="B5" s="11"/>
      <c r="C5" s="10"/>
      <c r="D5" s="19" t="s">
        <v>8</v>
      </c>
      <c r="E5" s="19" t="s">
        <v>9</v>
      </c>
      <c r="F5" s="9"/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</row>
    <row r="6" spans="1:13">
      <c r="A6" s="9">
        <v>1</v>
      </c>
      <c r="B6" s="9"/>
      <c r="C6" s="18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</row>
    <row r="7" spans="1:13" ht="45" customHeight="1">
      <c r="A7" s="8" t="s">
        <v>16</v>
      </c>
      <c r="B7" s="8"/>
      <c r="C7" s="7" t="s">
        <v>17</v>
      </c>
      <c r="D7" s="8">
        <v>2019</v>
      </c>
      <c r="E7" s="8">
        <v>2025</v>
      </c>
      <c r="F7" s="21">
        <v>2019</v>
      </c>
      <c r="G7" s="22">
        <f t="shared" ref="G7:I10" si="0">G15+G45+G134</f>
        <v>113663.41052999999</v>
      </c>
      <c r="H7" s="22">
        <f t="shared" si="0"/>
        <v>0</v>
      </c>
      <c r="I7" s="22">
        <f t="shared" si="0"/>
        <v>21006.941999999999</v>
      </c>
      <c r="J7" s="22">
        <f>SUM(J15+J52+J141)</f>
        <v>0</v>
      </c>
      <c r="K7" s="22">
        <f t="shared" ref="K7:K13" si="1">K15+K45+K134</f>
        <v>92656.468529999998</v>
      </c>
      <c r="L7" s="22">
        <f>SUM(L15+L54+L143)</f>
        <v>0</v>
      </c>
    </row>
    <row r="8" spans="1:13" ht="42.2" customHeight="1">
      <c r="A8" s="8"/>
      <c r="B8" s="8"/>
      <c r="C8" s="7"/>
      <c r="D8" s="8"/>
      <c r="E8" s="8"/>
      <c r="F8" s="21">
        <v>2020</v>
      </c>
      <c r="G8" s="22">
        <f t="shared" si="0"/>
        <v>88381.200000000012</v>
      </c>
      <c r="H8" s="22">
        <f t="shared" si="0"/>
        <v>0</v>
      </c>
      <c r="I8" s="22">
        <f t="shared" si="0"/>
        <v>1175</v>
      </c>
      <c r="J8" s="22">
        <f>J16+J46+J135</f>
        <v>0</v>
      </c>
      <c r="K8" s="22">
        <f t="shared" si="1"/>
        <v>87206.200000000012</v>
      </c>
      <c r="L8" s="22">
        <f>SUM(L16+L64+L148)</f>
        <v>0</v>
      </c>
    </row>
    <row r="9" spans="1:13" ht="32.25" customHeight="1">
      <c r="A9" s="8"/>
      <c r="B9" s="8"/>
      <c r="C9" s="7"/>
      <c r="D9" s="8"/>
      <c r="E9" s="8"/>
      <c r="F9" s="21">
        <v>2021</v>
      </c>
      <c r="G9" s="22">
        <f t="shared" si="0"/>
        <v>95338.4</v>
      </c>
      <c r="H9" s="22">
        <f t="shared" si="0"/>
        <v>0</v>
      </c>
      <c r="I9" s="22">
        <f t="shared" si="0"/>
        <v>0</v>
      </c>
      <c r="J9" s="22">
        <f>J17+J47+J136</f>
        <v>0</v>
      </c>
      <c r="K9" s="22">
        <f t="shared" si="1"/>
        <v>95338.4</v>
      </c>
      <c r="L9" s="22">
        <f>SUM(L17+L65+L149)</f>
        <v>0</v>
      </c>
      <c r="M9" s="23"/>
    </row>
    <row r="10" spans="1:13" ht="32.25" customHeight="1">
      <c r="A10" s="8"/>
      <c r="B10" s="8"/>
      <c r="C10" s="7"/>
      <c r="D10" s="8"/>
      <c r="E10" s="8"/>
      <c r="F10" s="21">
        <v>2022</v>
      </c>
      <c r="G10" s="22">
        <f t="shared" si="0"/>
        <v>97257.3</v>
      </c>
      <c r="H10" s="22">
        <f t="shared" si="0"/>
        <v>0</v>
      </c>
      <c r="I10" s="22">
        <f t="shared" si="0"/>
        <v>0</v>
      </c>
      <c r="J10" s="22">
        <f>J18+J48+J137</f>
        <v>0</v>
      </c>
      <c r="K10" s="22">
        <f t="shared" si="1"/>
        <v>97257.3</v>
      </c>
      <c r="L10" s="22">
        <f>SUM(L18+L53+L142)</f>
        <v>0</v>
      </c>
      <c r="M10" s="23"/>
    </row>
    <row r="11" spans="1:13" ht="32.25" customHeight="1">
      <c r="A11" s="8"/>
      <c r="B11" s="8"/>
      <c r="C11" s="7"/>
      <c r="D11" s="8"/>
      <c r="E11" s="8"/>
      <c r="F11" s="21">
        <v>2023</v>
      </c>
      <c r="G11" s="22">
        <f>G19+G49+G138</f>
        <v>85751.191599999991</v>
      </c>
      <c r="H11" s="22">
        <f t="shared" ref="H11:J13" si="2">SUM(H19+H54+H143)</f>
        <v>0</v>
      </c>
      <c r="I11" s="22">
        <f t="shared" si="2"/>
        <v>0</v>
      </c>
      <c r="J11" s="22">
        <f t="shared" si="2"/>
        <v>0</v>
      </c>
      <c r="K11" s="22">
        <f t="shared" si="1"/>
        <v>85751.191599999991</v>
      </c>
      <c r="L11" s="22">
        <f>SUM(L19+L54+L143)</f>
        <v>0</v>
      </c>
      <c r="M11" s="23"/>
    </row>
    <row r="12" spans="1:13" ht="32.25" customHeight="1">
      <c r="A12" s="8"/>
      <c r="B12" s="8"/>
      <c r="C12" s="7"/>
      <c r="D12" s="8"/>
      <c r="E12" s="8"/>
      <c r="F12" s="21">
        <v>2024</v>
      </c>
      <c r="G12" s="22">
        <f>G20+G50+G139</f>
        <v>89133.203730000008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1"/>
        <v>89133.203730000008</v>
      </c>
      <c r="L12" s="22">
        <f>SUM(L20+L55+L144)</f>
        <v>0</v>
      </c>
      <c r="M12" s="23"/>
    </row>
    <row r="13" spans="1:13" ht="32.25" customHeight="1">
      <c r="A13" s="8"/>
      <c r="B13" s="8"/>
      <c r="C13" s="7"/>
      <c r="D13" s="8"/>
      <c r="E13" s="8"/>
      <c r="F13" s="21">
        <v>2025</v>
      </c>
      <c r="G13" s="22">
        <f>G21+G51+G140</f>
        <v>92523.050940000001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1"/>
        <v>92523.050940000001</v>
      </c>
      <c r="L13" s="22">
        <f>SUM(L21+L56+L145)</f>
        <v>0</v>
      </c>
      <c r="M13" s="23"/>
    </row>
    <row r="14" spans="1:13" ht="36.200000000000003" customHeight="1">
      <c r="A14" s="6" t="s">
        <v>18</v>
      </c>
      <c r="B14" s="6"/>
      <c r="C14" s="24"/>
      <c r="D14" s="25"/>
      <c r="E14" s="25"/>
      <c r="F14" s="25"/>
      <c r="G14" s="22">
        <f>G7+G8+G9+G10+G11+G12+G13</f>
        <v>662047.75679999986</v>
      </c>
      <c r="H14" s="22">
        <f>SUM(H7:H9)</f>
        <v>0</v>
      </c>
      <c r="I14" s="22">
        <f>SUM(I7:I9)</f>
        <v>22181.941999999999</v>
      </c>
      <c r="J14" s="22">
        <f>SUM(J7:J9)</f>
        <v>0</v>
      </c>
      <c r="K14" s="22">
        <f>K7+K8+K9+K10+K11+K12+K13</f>
        <v>639865.81480000005</v>
      </c>
      <c r="L14" s="22">
        <f>SUM(L7:L9)</f>
        <v>0</v>
      </c>
    </row>
    <row r="15" spans="1:13" ht="45" customHeight="1">
      <c r="A15" s="5" t="s">
        <v>19</v>
      </c>
      <c r="B15" s="5"/>
      <c r="C15" s="4" t="s">
        <v>20</v>
      </c>
      <c r="D15" s="3">
        <v>2019</v>
      </c>
      <c r="E15" s="3">
        <v>2025</v>
      </c>
      <c r="F15" s="27">
        <v>2019</v>
      </c>
      <c r="G15" s="28">
        <f>G22+G29+G36+G43</f>
        <v>32726.156999999999</v>
      </c>
      <c r="H15" s="28">
        <f t="shared" ref="H15:J21" si="3">H22+H29+H36</f>
        <v>0</v>
      </c>
      <c r="I15" s="28">
        <f t="shared" si="3"/>
        <v>21006.941999999999</v>
      </c>
      <c r="J15" s="28">
        <f t="shared" si="3"/>
        <v>0</v>
      </c>
      <c r="K15" s="28">
        <f>K22+K29+K36+K43</f>
        <v>11719.215</v>
      </c>
      <c r="L15" s="28">
        <f t="shared" ref="L15:L21" si="4">L22+L29+L36</f>
        <v>0</v>
      </c>
    </row>
    <row r="16" spans="1:13" ht="45" customHeight="1">
      <c r="A16" s="5"/>
      <c r="B16" s="5"/>
      <c r="C16" s="4"/>
      <c r="D16" s="3"/>
      <c r="E16" s="3"/>
      <c r="F16" s="27">
        <v>2020</v>
      </c>
      <c r="G16" s="28">
        <f t="shared" ref="G16:G21" si="5">G23+G30+G37</f>
        <v>7624.8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ref="K16:K21" si="6">K23+K30+K37</f>
        <v>7624.8</v>
      </c>
      <c r="L16" s="28">
        <f t="shared" si="4"/>
        <v>0</v>
      </c>
    </row>
    <row r="17" spans="1:12" ht="45" customHeight="1">
      <c r="A17" s="5"/>
      <c r="B17" s="5"/>
      <c r="C17" s="4"/>
      <c r="D17" s="3"/>
      <c r="E17" s="3"/>
      <c r="F17" s="27">
        <v>2021</v>
      </c>
      <c r="G17" s="28">
        <f t="shared" si="5"/>
        <v>8335.8000000000011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6"/>
        <v>8335.8000000000011</v>
      </c>
      <c r="L17" s="28">
        <f t="shared" si="4"/>
        <v>0</v>
      </c>
    </row>
    <row r="18" spans="1:12" ht="45" customHeight="1">
      <c r="A18" s="5"/>
      <c r="B18" s="5"/>
      <c r="C18" s="4"/>
      <c r="D18" s="3"/>
      <c r="E18" s="3"/>
      <c r="F18" s="27">
        <v>2022</v>
      </c>
      <c r="G18" s="28">
        <f t="shared" si="5"/>
        <v>8503.5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6"/>
        <v>8503.5</v>
      </c>
      <c r="L18" s="28">
        <f t="shared" si="4"/>
        <v>0</v>
      </c>
    </row>
    <row r="19" spans="1:12" ht="45" customHeight="1">
      <c r="A19" s="5"/>
      <c r="B19" s="5"/>
      <c r="C19" s="4"/>
      <c r="D19" s="3"/>
      <c r="E19" s="3"/>
      <c r="F19" s="27">
        <v>2023</v>
      </c>
      <c r="G19" s="28">
        <f t="shared" si="5"/>
        <v>6114.1766400000006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6"/>
        <v>6114.1766400000006</v>
      </c>
      <c r="L19" s="28">
        <f t="shared" si="4"/>
        <v>0</v>
      </c>
    </row>
    <row r="20" spans="1:12" ht="45" customHeight="1">
      <c r="A20" s="5"/>
      <c r="B20" s="5"/>
      <c r="C20" s="4"/>
      <c r="D20" s="3"/>
      <c r="E20" s="3"/>
      <c r="F20" s="27">
        <v>2024</v>
      </c>
      <c r="G20" s="28">
        <f t="shared" si="5"/>
        <v>6358.7437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6"/>
        <v>6358.7437</v>
      </c>
      <c r="L20" s="28">
        <f t="shared" si="4"/>
        <v>0</v>
      </c>
    </row>
    <row r="21" spans="1:12" ht="45" customHeight="1">
      <c r="A21" s="5"/>
      <c r="B21" s="5"/>
      <c r="C21" s="4"/>
      <c r="D21" s="3"/>
      <c r="E21" s="3"/>
      <c r="F21" s="27">
        <v>2025</v>
      </c>
      <c r="G21" s="28">
        <f t="shared" si="5"/>
        <v>6613.0934500000003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6"/>
        <v>6613.0934500000003</v>
      </c>
      <c r="L21" s="28">
        <f t="shared" si="4"/>
        <v>0</v>
      </c>
    </row>
    <row r="22" spans="1:12" ht="45" customHeight="1">
      <c r="A22" s="2" t="s">
        <v>21</v>
      </c>
      <c r="B22" s="2"/>
      <c r="C22" s="4" t="s">
        <v>22</v>
      </c>
      <c r="D22" s="3">
        <v>2019</v>
      </c>
      <c r="E22" s="3">
        <v>2025</v>
      </c>
      <c r="F22" s="27">
        <v>2019</v>
      </c>
      <c r="G22" s="28">
        <v>8212.4</v>
      </c>
      <c r="H22" s="28">
        <v>0</v>
      </c>
      <c r="I22" s="28">
        <v>0</v>
      </c>
      <c r="J22" s="28">
        <v>0</v>
      </c>
      <c r="K22" s="28">
        <v>8212.4</v>
      </c>
      <c r="L22" s="28">
        <v>0</v>
      </c>
    </row>
    <row r="23" spans="1:12" ht="45" customHeight="1">
      <c r="A23" s="2"/>
      <c r="B23" s="2"/>
      <c r="C23" s="4"/>
      <c r="D23" s="3"/>
      <c r="E23" s="3"/>
      <c r="F23" s="27">
        <v>2020</v>
      </c>
      <c r="G23" s="28">
        <v>4624.8</v>
      </c>
      <c r="H23" s="28">
        <v>0</v>
      </c>
      <c r="I23" s="28">
        <v>0</v>
      </c>
      <c r="J23" s="28">
        <v>0</v>
      </c>
      <c r="K23" s="28">
        <v>4624.8</v>
      </c>
      <c r="L23" s="28">
        <v>0</v>
      </c>
    </row>
    <row r="24" spans="1:12" ht="45" customHeight="1">
      <c r="A24" s="2"/>
      <c r="B24" s="2"/>
      <c r="C24" s="4"/>
      <c r="D24" s="3"/>
      <c r="E24" s="3"/>
      <c r="F24" s="27">
        <v>2021</v>
      </c>
      <c r="G24" s="28">
        <v>5056.1000000000004</v>
      </c>
      <c r="H24" s="28">
        <v>0</v>
      </c>
      <c r="I24" s="28">
        <v>0</v>
      </c>
      <c r="J24" s="28">
        <v>0</v>
      </c>
      <c r="K24" s="28">
        <v>5056.1000000000004</v>
      </c>
      <c r="L24" s="28">
        <v>0</v>
      </c>
    </row>
    <row r="25" spans="1:12" ht="45" customHeight="1">
      <c r="A25" s="2"/>
      <c r="B25" s="2"/>
      <c r="C25" s="4"/>
      <c r="D25" s="3"/>
      <c r="E25" s="3"/>
      <c r="F25" s="27">
        <v>2022</v>
      </c>
      <c r="G25" s="28">
        <v>5157.8</v>
      </c>
      <c r="H25" s="28">
        <v>0</v>
      </c>
      <c r="I25" s="28">
        <v>0</v>
      </c>
      <c r="J25" s="28">
        <v>0</v>
      </c>
      <c r="K25" s="28">
        <v>5157.8</v>
      </c>
      <c r="L25" s="28">
        <v>0</v>
      </c>
    </row>
    <row r="26" spans="1:12" ht="45" customHeight="1">
      <c r="A26" s="2"/>
      <c r="B26" s="2"/>
      <c r="C26" s="4"/>
      <c r="D26" s="3"/>
      <c r="E26" s="3"/>
      <c r="F26" s="27">
        <v>2023</v>
      </c>
      <c r="G26" s="28">
        <v>4614.4300800000001</v>
      </c>
      <c r="H26" s="28">
        <v>0</v>
      </c>
      <c r="I26" s="28">
        <v>0</v>
      </c>
      <c r="J26" s="28">
        <v>0</v>
      </c>
      <c r="K26" s="28">
        <v>4614.4300800000001</v>
      </c>
      <c r="L26" s="28">
        <v>0</v>
      </c>
    </row>
    <row r="27" spans="1:12" ht="45" customHeight="1">
      <c r="A27" s="2"/>
      <c r="B27" s="2"/>
      <c r="C27" s="4"/>
      <c r="D27" s="3"/>
      <c r="E27" s="3"/>
      <c r="F27" s="27">
        <v>2024</v>
      </c>
      <c r="G27" s="28">
        <v>4799.0072799999998</v>
      </c>
      <c r="H27" s="28">
        <v>0</v>
      </c>
      <c r="I27" s="28">
        <v>0</v>
      </c>
      <c r="J27" s="28">
        <v>0</v>
      </c>
      <c r="K27" s="28">
        <v>4799.0072799999998</v>
      </c>
      <c r="L27" s="28">
        <v>0</v>
      </c>
    </row>
    <row r="28" spans="1:12" ht="45" customHeight="1">
      <c r="A28" s="2"/>
      <c r="B28" s="2"/>
      <c r="C28" s="4"/>
      <c r="D28" s="3"/>
      <c r="E28" s="3"/>
      <c r="F28" s="27">
        <v>2025</v>
      </c>
      <c r="G28" s="28">
        <v>4990.9675699999998</v>
      </c>
      <c r="H28" s="28">
        <v>0</v>
      </c>
      <c r="I28" s="28">
        <v>0</v>
      </c>
      <c r="J28" s="28">
        <v>0</v>
      </c>
      <c r="K28" s="28">
        <v>4990.9675699999998</v>
      </c>
      <c r="L28" s="28">
        <v>0</v>
      </c>
    </row>
    <row r="29" spans="1:12" ht="45" customHeight="1">
      <c r="A29" s="2" t="s">
        <v>23</v>
      </c>
      <c r="B29" s="2"/>
      <c r="C29" s="4" t="s">
        <v>24</v>
      </c>
      <c r="D29" s="3">
        <v>2019</v>
      </c>
      <c r="E29" s="3">
        <v>2025</v>
      </c>
      <c r="F29" s="27">
        <v>2019</v>
      </c>
      <c r="G29" s="28">
        <v>375</v>
      </c>
      <c r="H29" s="28">
        <v>0</v>
      </c>
      <c r="I29" s="28">
        <v>0</v>
      </c>
      <c r="J29" s="28">
        <v>0</v>
      </c>
      <c r="K29" s="28">
        <v>375</v>
      </c>
      <c r="L29" s="28">
        <v>0</v>
      </c>
    </row>
    <row r="30" spans="1:12" ht="45" customHeight="1">
      <c r="A30" s="2"/>
      <c r="B30" s="2"/>
      <c r="C30" s="4"/>
      <c r="D30" s="3"/>
      <c r="E30" s="3"/>
      <c r="F30" s="27">
        <v>2020</v>
      </c>
      <c r="G30" s="28">
        <v>500</v>
      </c>
      <c r="H30" s="28">
        <v>0</v>
      </c>
      <c r="I30" s="28">
        <v>0</v>
      </c>
      <c r="J30" s="28">
        <v>0</v>
      </c>
      <c r="K30" s="28">
        <v>500</v>
      </c>
      <c r="L30" s="28">
        <v>0</v>
      </c>
    </row>
    <row r="31" spans="1:12" ht="45.6" customHeight="1">
      <c r="A31" s="2"/>
      <c r="B31" s="2"/>
      <c r="C31" s="4"/>
      <c r="D31" s="3"/>
      <c r="E31" s="3"/>
      <c r="F31" s="27">
        <v>2021</v>
      </c>
      <c r="G31" s="28">
        <v>546.6</v>
      </c>
      <c r="H31" s="28">
        <v>0</v>
      </c>
      <c r="I31" s="28">
        <v>0</v>
      </c>
      <c r="J31" s="28">
        <v>0</v>
      </c>
      <c r="K31" s="28">
        <v>546.6</v>
      </c>
      <c r="L31" s="28">
        <v>0</v>
      </c>
    </row>
    <row r="32" spans="1:12" ht="45.6" customHeight="1">
      <c r="A32" s="2"/>
      <c r="B32" s="2"/>
      <c r="C32" s="4"/>
      <c r="D32" s="3"/>
      <c r="E32" s="3"/>
      <c r="F32" s="27">
        <v>2022</v>
      </c>
      <c r="G32" s="28">
        <v>557.6</v>
      </c>
      <c r="H32" s="28">
        <v>0</v>
      </c>
      <c r="I32" s="28">
        <v>0</v>
      </c>
      <c r="J32" s="28">
        <v>0</v>
      </c>
      <c r="K32" s="28">
        <v>557.6</v>
      </c>
      <c r="L32" s="28">
        <v>0</v>
      </c>
    </row>
    <row r="33" spans="1:13" ht="45.6" customHeight="1">
      <c r="A33" s="2"/>
      <c r="B33" s="2"/>
      <c r="C33" s="4"/>
      <c r="D33" s="3"/>
      <c r="E33" s="3"/>
      <c r="F33" s="27">
        <v>2023</v>
      </c>
      <c r="G33" s="28">
        <v>922.92927999999995</v>
      </c>
      <c r="H33" s="28">
        <v>0</v>
      </c>
      <c r="I33" s="28">
        <v>0</v>
      </c>
      <c r="J33" s="28">
        <v>0</v>
      </c>
      <c r="K33" s="28">
        <v>922.92927999999995</v>
      </c>
      <c r="L33" s="28">
        <v>0</v>
      </c>
    </row>
    <row r="34" spans="1:13" ht="45.6" customHeight="1">
      <c r="A34" s="2"/>
      <c r="B34" s="2"/>
      <c r="C34" s="4"/>
      <c r="D34" s="3"/>
      <c r="E34" s="3"/>
      <c r="F34" s="27">
        <v>2024</v>
      </c>
      <c r="G34" s="28">
        <v>959.84645</v>
      </c>
      <c r="H34" s="28">
        <v>0</v>
      </c>
      <c r="I34" s="28">
        <v>0</v>
      </c>
      <c r="J34" s="28">
        <v>0</v>
      </c>
      <c r="K34" s="28">
        <v>959.84645</v>
      </c>
      <c r="L34" s="28">
        <v>0</v>
      </c>
    </row>
    <row r="35" spans="1:13" ht="45.6" customHeight="1">
      <c r="A35" s="2"/>
      <c r="B35" s="2"/>
      <c r="C35" s="4"/>
      <c r="D35" s="3"/>
      <c r="E35" s="3"/>
      <c r="F35" s="27">
        <v>2025</v>
      </c>
      <c r="G35" s="28">
        <v>998.24031000000002</v>
      </c>
      <c r="H35" s="28">
        <v>0</v>
      </c>
      <c r="I35" s="28">
        <v>0</v>
      </c>
      <c r="J35" s="28">
        <v>0</v>
      </c>
      <c r="K35" s="28">
        <v>998.24031000000002</v>
      </c>
      <c r="L35" s="28">
        <v>0</v>
      </c>
    </row>
    <row r="36" spans="1:13" ht="39.75" customHeight="1">
      <c r="A36" s="2" t="s">
        <v>25</v>
      </c>
      <c r="B36" s="2"/>
      <c r="C36" s="4" t="s">
        <v>24</v>
      </c>
      <c r="D36" s="3">
        <v>2019</v>
      </c>
      <c r="E36" s="3">
        <v>2025</v>
      </c>
      <c r="F36" s="27">
        <v>2019</v>
      </c>
      <c r="G36" s="28">
        <v>24038.757000000001</v>
      </c>
      <c r="H36" s="28">
        <v>0</v>
      </c>
      <c r="I36" s="28">
        <v>21006.941999999999</v>
      </c>
      <c r="J36" s="28">
        <v>0</v>
      </c>
      <c r="K36" s="28">
        <v>3031.8150000000001</v>
      </c>
      <c r="L36" s="28">
        <v>0</v>
      </c>
    </row>
    <row r="37" spans="1:13" ht="39.75" customHeight="1">
      <c r="A37" s="2"/>
      <c r="B37" s="2"/>
      <c r="C37" s="4"/>
      <c r="D37" s="3"/>
      <c r="E37" s="3"/>
      <c r="F37" s="27">
        <v>2020</v>
      </c>
      <c r="G37" s="28">
        <v>2500</v>
      </c>
      <c r="H37" s="28">
        <v>0</v>
      </c>
      <c r="I37" s="28">
        <v>0</v>
      </c>
      <c r="J37" s="28">
        <v>0</v>
      </c>
      <c r="K37" s="28">
        <v>2500</v>
      </c>
      <c r="L37" s="28">
        <v>0</v>
      </c>
    </row>
    <row r="38" spans="1:13" ht="39.75" customHeight="1">
      <c r="A38" s="2"/>
      <c r="B38" s="2"/>
      <c r="C38" s="4"/>
      <c r="D38" s="3"/>
      <c r="E38" s="3"/>
      <c r="F38" s="27">
        <v>2021</v>
      </c>
      <c r="G38" s="28">
        <v>2733.1</v>
      </c>
      <c r="H38" s="28">
        <v>0</v>
      </c>
      <c r="I38" s="28">
        <v>0</v>
      </c>
      <c r="J38" s="28">
        <v>0</v>
      </c>
      <c r="K38" s="28">
        <v>2733.1</v>
      </c>
      <c r="L38" s="28">
        <v>0</v>
      </c>
    </row>
    <row r="39" spans="1:13" ht="39.75" customHeight="1">
      <c r="A39" s="2"/>
      <c r="B39" s="2"/>
      <c r="C39" s="4"/>
      <c r="D39" s="3"/>
      <c r="E39" s="3"/>
      <c r="F39" s="27">
        <v>2022</v>
      </c>
      <c r="G39" s="28">
        <v>2788.1</v>
      </c>
      <c r="H39" s="28">
        <v>0</v>
      </c>
      <c r="I39" s="28">
        <v>0</v>
      </c>
      <c r="J39" s="28">
        <v>0</v>
      </c>
      <c r="K39" s="28">
        <v>2788.1</v>
      </c>
      <c r="L39" s="28">
        <v>0</v>
      </c>
    </row>
    <row r="40" spans="1:13" ht="39.75" customHeight="1">
      <c r="A40" s="2"/>
      <c r="B40" s="2"/>
      <c r="C40" s="4"/>
      <c r="D40" s="3"/>
      <c r="E40" s="3"/>
      <c r="F40" s="27">
        <v>2023</v>
      </c>
      <c r="G40" s="28">
        <v>576.81727999999998</v>
      </c>
      <c r="H40" s="28">
        <v>0</v>
      </c>
      <c r="I40" s="28">
        <v>0</v>
      </c>
      <c r="J40" s="28">
        <v>0</v>
      </c>
      <c r="K40" s="28">
        <v>576.81727999999998</v>
      </c>
      <c r="L40" s="28">
        <v>0</v>
      </c>
    </row>
    <row r="41" spans="1:13" ht="39.75" customHeight="1">
      <c r="A41" s="2"/>
      <c r="B41" s="2"/>
      <c r="C41" s="4"/>
      <c r="D41" s="3"/>
      <c r="E41" s="3"/>
      <c r="F41" s="27">
        <v>2024</v>
      </c>
      <c r="G41" s="28">
        <v>599.88996999999995</v>
      </c>
      <c r="H41" s="28">
        <v>0</v>
      </c>
      <c r="I41" s="28">
        <v>0</v>
      </c>
      <c r="J41" s="28">
        <v>0</v>
      </c>
      <c r="K41" s="28">
        <v>599.88996999999995</v>
      </c>
      <c r="L41" s="28">
        <v>0</v>
      </c>
    </row>
    <row r="42" spans="1:13" ht="39.75" customHeight="1">
      <c r="A42" s="2"/>
      <c r="B42" s="2"/>
      <c r="C42" s="4"/>
      <c r="D42" s="3"/>
      <c r="E42" s="3"/>
      <c r="F42" s="27">
        <v>2025</v>
      </c>
      <c r="G42" s="28">
        <v>623.88557000000003</v>
      </c>
      <c r="H42" s="28">
        <v>0</v>
      </c>
      <c r="I42" s="28">
        <v>0</v>
      </c>
      <c r="J42" s="28">
        <v>0</v>
      </c>
      <c r="K42" s="28">
        <v>623.88557000000003</v>
      </c>
      <c r="L42" s="28">
        <v>0</v>
      </c>
    </row>
    <row r="43" spans="1:13" ht="90.4" customHeight="1">
      <c r="A43" s="1" t="s">
        <v>26</v>
      </c>
      <c r="B43" s="1"/>
      <c r="C43" s="29" t="s">
        <v>27</v>
      </c>
      <c r="D43" s="27">
        <v>2019</v>
      </c>
      <c r="E43" s="27">
        <v>2019</v>
      </c>
      <c r="F43" s="27">
        <v>2019</v>
      </c>
      <c r="G43" s="28">
        <v>100</v>
      </c>
      <c r="H43" s="28">
        <v>0</v>
      </c>
      <c r="I43" s="28">
        <v>0</v>
      </c>
      <c r="J43" s="28">
        <v>0</v>
      </c>
      <c r="K43" s="28">
        <v>100</v>
      </c>
      <c r="L43" s="28">
        <v>0</v>
      </c>
    </row>
    <row r="44" spans="1:13" ht="33.75" customHeight="1">
      <c r="A44" s="6" t="s">
        <v>28</v>
      </c>
      <c r="B44" s="6"/>
      <c r="C44" s="30"/>
      <c r="D44" s="31"/>
      <c r="E44" s="31"/>
      <c r="F44" s="32"/>
      <c r="G44" s="33">
        <f>G15+G16+G17+G18+G19+G20+G21</f>
        <v>76276.27079000001</v>
      </c>
      <c r="H44" s="33">
        <f>H15+H16+H17</f>
        <v>0</v>
      </c>
      <c r="I44" s="33">
        <f>I15+I16+I17</f>
        <v>21006.941999999999</v>
      </c>
      <c r="J44" s="33">
        <f>J15+J16+J17</f>
        <v>0</v>
      </c>
      <c r="K44" s="33">
        <f>K15+K16+K17+K18+K19+K20+K21</f>
        <v>55269.32879</v>
      </c>
      <c r="L44" s="33">
        <f>L15+L16+L17</f>
        <v>0</v>
      </c>
    </row>
    <row r="45" spans="1:13" ht="33.75" customHeight="1">
      <c r="A45" s="8" t="s">
        <v>29</v>
      </c>
      <c r="B45" s="8"/>
      <c r="C45" s="4" t="s">
        <v>30</v>
      </c>
      <c r="D45" s="3">
        <v>2019</v>
      </c>
      <c r="E45" s="3">
        <v>2025</v>
      </c>
      <c r="F45" s="27">
        <v>2019</v>
      </c>
      <c r="G45" s="28">
        <f>G52+G64+G71+G72+G79+G86+G93+G100+G109+G116+G123+G124+G128+G129</f>
        <v>32008.583529999996</v>
      </c>
      <c r="H45" s="28">
        <f>H52+H64+H71+H72+H79+H86+H93+H100+H109+H116</f>
        <v>0</v>
      </c>
      <c r="I45" s="28">
        <f>I52+I64+I71+I72+I79+I86+I93+I100+I109+I116</f>
        <v>0</v>
      </c>
      <c r="J45" s="28">
        <f>J52+J64+J71+J72+J79+J86+J93+J100+J109+J116</f>
        <v>0</v>
      </c>
      <c r="K45" s="28">
        <f>K52+K64+K71+K72+K79+K86+K93+K100+K109+K116+K123+K124+K128+K129</f>
        <v>32008.583529999996</v>
      </c>
      <c r="L45" s="28">
        <f>L52+L64+L71+L72+L79+L86+L93+L100+L109+L116</f>
        <v>0</v>
      </c>
    </row>
    <row r="46" spans="1:13" ht="30.6" customHeight="1">
      <c r="A46" s="8"/>
      <c r="B46" s="8"/>
      <c r="C46" s="4"/>
      <c r="D46" s="3"/>
      <c r="E46" s="3"/>
      <c r="F46" s="27">
        <v>2020</v>
      </c>
      <c r="G46" s="28">
        <f t="shared" ref="G46:L48" si="7">G53+G65+G73+G80+G87+G94+G101+G110+G117+G125+G130</f>
        <v>31095.800000000003</v>
      </c>
      <c r="H46" s="28">
        <f t="shared" si="7"/>
        <v>0</v>
      </c>
      <c r="I46" s="28">
        <f t="shared" si="7"/>
        <v>1175</v>
      </c>
      <c r="J46" s="28">
        <f t="shared" si="7"/>
        <v>0</v>
      </c>
      <c r="K46" s="28">
        <f t="shared" si="7"/>
        <v>29920.800000000003</v>
      </c>
      <c r="L46" s="28">
        <f t="shared" si="7"/>
        <v>0</v>
      </c>
      <c r="M46" s="23"/>
    </row>
    <row r="47" spans="1:13" ht="33" customHeight="1">
      <c r="A47" s="8"/>
      <c r="B47" s="8"/>
      <c r="C47" s="4"/>
      <c r="D47" s="3"/>
      <c r="E47" s="3"/>
      <c r="F47" s="27">
        <v>2021</v>
      </c>
      <c r="G47" s="28">
        <f t="shared" si="7"/>
        <v>32711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32711</v>
      </c>
      <c r="L47" s="28">
        <f t="shared" si="7"/>
        <v>0</v>
      </c>
    </row>
    <row r="48" spans="1:13" ht="33" customHeight="1">
      <c r="A48" s="8"/>
      <c r="B48" s="8"/>
      <c r="C48" s="4"/>
      <c r="D48" s="3"/>
      <c r="E48" s="3"/>
      <c r="F48" s="27">
        <v>2022</v>
      </c>
      <c r="G48" s="28">
        <f t="shared" si="7"/>
        <v>33369.4</v>
      </c>
      <c r="H48" s="28">
        <f t="shared" si="7"/>
        <v>0</v>
      </c>
      <c r="I48" s="28">
        <f t="shared" si="7"/>
        <v>0</v>
      </c>
      <c r="J48" s="28">
        <f t="shared" si="7"/>
        <v>0</v>
      </c>
      <c r="K48" s="28">
        <f t="shared" si="7"/>
        <v>33369.4</v>
      </c>
      <c r="L48" s="28">
        <f t="shared" si="7"/>
        <v>0</v>
      </c>
    </row>
    <row r="49" spans="1:12" ht="33" customHeight="1">
      <c r="A49" s="8"/>
      <c r="B49" s="8"/>
      <c r="C49" s="4"/>
      <c r="D49" s="3"/>
      <c r="E49" s="3"/>
      <c r="F49" s="27">
        <v>2023</v>
      </c>
      <c r="G49" s="28">
        <f>G56+G68+G76+G83+G90+G97+G104+G113+G120</f>
        <v>28942.642559999997</v>
      </c>
      <c r="H49" s="28">
        <f t="shared" ref="H49:J51" si="8">H56+H68+H73+H76+H83+H90+H97+H104+H113</f>
        <v>0</v>
      </c>
      <c r="I49" s="28">
        <f t="shared" si="8"/>
        <v>0</v>
      </c>
      <c r="J49" s="28">
        <f t="shared" si="8"/>
        <v>0</v>
      </c>
      <c r="K49" s="28">
        <f>K56+K68+K76+K83+K90+K97+K104+K113+K120</f>
        <v>28942.642559999997</v>
      </c>
      <c r="L49" s="28">
        <f>L56+L68+L73+L76+L83+L90+L97+L104+L113</f>
        <v>0</v>
      </c>
    </row>
    <row r="50" spans="1:12" ht="33" customHeight="1">
      <c r="A50" s="8"/>
      <c r="B50" s="8"/>
      <c r="C50" s="4"/>
      <c r="D50" s="3"/>
      <c r="E50" s="3"/>
      <c r="F50" s="27">
        <v>2024</v>
      </c>
      <c r="G50" s="28">
        <f>G57+G69+G77+G84+G91+G98+G105+G114+G121</f>
        <v>30100.348259999999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>K57+K69+K77+K84+K91+K98+K105+K114+K121</f>
        <v>30100.348259999999</v>
      </c>
      <c r="L50" s="28">
        <f>L57+L69+L74+L77+L84+L91+L98+L105+L114</f>
        <v>0</v>
      </c>
    </row>
    <row r="51" spans="1:12" ht="33" customHeight="1">
      <c r="A51" s="8"/>
      <c r="B51" s="8"/>
      <c r="C51" s="4"/>
      <c r="D51" s="3"/>
      <c r="E51" s="3"/>
      <c r="F51" s="27">
        <v>2025</v>
      </c>
      <c r="G51" s="28">
        <f>G58+G70+G78+G85+G92+G99+G106+G115+G122</f>
        <v>31304.3622</v>
      </c>
      <c r="H51" s="28">
        <f t="shared" si="8"/>
        <v>0</v>
      </c>
      <c r="I51" s="28">
        <f t="shared" si="8"/>
        <v>0</v>
      </c>
      <c r="J51" s="28">
        <f t="shared" si="8"/>
        <v>0</v>
      </c>
      <c r="K51" s="28">
        <f>K58+K70+K78+K85+K92+K99+K106+K115+K122</f>
        <v>31304.3622</v>
      </c>
      <c r="L51" s="28">
        <f>L58+L70+L75+L78+L85+L92+L99+L106+L115</f>
        <v>0</v>
      </c>
    </row>
    <row r="52" spans="1:12" ht="30.6" customHeight="1">
      <c r="A52" s="35" t="s">
        <v>31</v>
      </c>
      <c r="B52" s="35"/>
      <c r="C52" s="4" t="s">
        <v>32</v>
      </c>
      <c r="D52" s="3">
        <v>2019</v>
      </c>
      <c r="E52" s="3">
        <v>2025</v>
      </c>
      <c r="F52" s="27">
        <v>2019</v>
      </c>
      <c r="G52" s="28">
        <f>G59+G60</f>
        <v>178.61377999999999</v>
      </c>
      <c r="H52" s="28">
        <v>0</v>
      </c>
      <c r="I52" s="28">
        <v>0</v>
      </c>
      <c r="J52" s="28">
        <v>0</v>
      </c>
      <c r="K52" s="28">
        <f>K59+K60</f>
        <v>178.61377999999999</v>
      </c>
      <c r="L52" s="28">
        <v>0</v>
      </c>
    </row>
    <row r="53" spans="1:12" ht="30.6" customHeight="1">
      <c r="A53" s="35"/>
      <c r="B53" s="35"/>
      <c r="C53" s="4"/>
      <c r="D53" s="3"/>
      <c r="E53" s="3"/>
      <c r="F53" s="27">
        <v>2020</v>
      </c>
      <c r="G53" s="28">
        <f>G61</f>
        <v>1000</v>
      </c>
      <c r="H53" s="28">
        <v>0</v>
      </c>
      <c r="I53" s="28">
        <v>0</v>
      </c>
      <c r="J53" s="28">
        <v>0</v>
      </c>
      <c r="K53" s="28">
        <f>K61</f>
        <v>1000</v>
      </c>
      <c r="L53" s="28">
        <v>0</v>
      </c>
    </row>
    <row r="54" spans="1:12" ht="30.6" customHeight="1">
      <c r="A54" s="35"/>
      <c r="B54" s="35"/>
      <c r="C54" s="4"/>
      <c r="D54" s="3"/>
      <c r="E54" s="3"/>
      <c r="F54" s="27">
        <v>2021</v>
      </c>
      <c r="G54" s="28">
        <f>G62</f>
        <v>1093.3</v>
      </c>
      <c r="H54" s="28">
        <v>0</v>
      </c>
      <c r="I54" s="28">
        <v>0</v>
      </c>
      <c r="J54" s="28">
        <v>0</v>
      </c>
      <c r="K54" s="28">
        <f>K62</f>
        <v>1093.3</v>
      </c>
      <c r="L54" s="28">
        <v>0</v>
      </c>
    </row>
    <row r="55" spans="1:12" ht="30.6" customHeight="1">
      <c r="A55" s="35"/>
      <c r="B55" s="35"/>
      <c r="C55" s="4"/>
      <c r="D55" s="3"/>
      <c r="E55" s="3"/>
      <c r="F55" s="27">
        <v>2022</v>
      </c>
      <c r="G55" s="28">
        <f>G63</f>
        <v>1115.3</v>
      </c>
      <c r="H55" s="28">
        <v>0</v>
      </c>
      <c r="I55" s="28">
        <v>0</v>
      </c>
      <c r="J55" s="28">
        <v>0</v>
      </c>
      <c r="K55" s="28">
        <f>K63</f>
        <v>1115.3</v>
      </c>
      <c r="L55" s="28">
        <v>0</v>
      </c>
    </row>
    <row r="56" spans="1:12" ht="30.6" customHeight="1">
      <c r="A56" s="35"/>
      <c r="B56" s="35"/>
      <c r="C56" s="4"/>
      <c r="D56" s="3"/>
      <c r="E56" s="3"/>
      <c r="F56" s="27">
        <v>2023</v>
      </c>
      <c r="G56" s="28">
        <v>1153.63456</v>
      </c>
      <c r="H56" s="28">
        <v>0</v>
      </c>
      <c r="I56" s="28">
        <v>0</v>
      </c>
      <c r="J56" s="28">
        <v>0</v>
      </c>
      <c r="K56" s="28">
        <v>1153.63456</v>
      </c>
      <c r="L56" s="28">
        <v>0</v>
      </c>
    </row>
    <row r="57" spans="1:12" ht="30.6" customHeight="1">
      <c r="A57" s="35"/>
      <c r="B57" s="35"/>
      <c r="C57" s="4"/>
      <c r="D57" s="3"/>
      <c r="E57" s="3"/>
      <c r="F57" s="27">
        <v>2024</v>
      </c>
      <c r="G57" s="28">
        <v>1199.7799399999999</v>
      </c>
      <c r="H57" s="28">
        <v>0</v>
      </c>
      <c r="I57" s="28">
        <v>0</v>
      </c>
      <c r="J57" s="28">
        <v>0</v>
      </c>
      <c r="K57" s="28">
        <v>1199.7799399999999</v>
      </c>
      <c r="L57" s="28">
        <v>0</v>
      </c>
    </row>
    <row r="58" spans="1:12" ht="30.6" customHeight="1">
      <c r="A58" s="35"/>
      <c r="B58" s="35"/>
      <c r="C58" s="4"/>
      <c r="D58" s="3"/>
      <c r="E58" s="3"/>
      <c r="F58" s="27">
        <v>2025</v>
      </c>
      <c r="G58" s="28">
        <v>1247.7711400000001</v>
      </c>
      <c r="H58" s="28">
        <v>0</v>
      </c>
      <c r="I58" s="28">
        <v>0</v>
      </c>
      <c r="J58" s="28">
        <v>0</v>
      </c>
      <c r="K58" s="28">
        <v>1247.7711400000001</v>
      </c>
      <c r="L58" s="28">
        <v>0</v>
      </c>
    </row>
    <row r="59" spans="1:12" ht="51.4" customHeight="1">
      <c r="A59" s="35" t="s">
        <v>33</v>
      </c>
      <c r="B59" s="35"/>
      <c r="C59" s="26" t="s">
        <v>32</v>
      </c>
      <c r="D59" s="27">
        <v>2019</v>
      </c>
      <c r="E59" s="27">
        <v>2019</v>
      </c>
      <c r="F59" s="27">
        <v>2019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63.75" customHeight="1">
      <c r="A60" s="35" t="s">
        <v>34</v>
      </c>
      <c r="B60" s="35"/>
      <c r="C60" s="4" t="s">
        <v>32</v>
      </c>
      <c r="D60" s="3">
        <v>2019</v>
      </c>
      <c r="E60" s="3">
        <v>2022</v>
      </c>
      <c r="F60" s="27">
        <v>2019</v>
      </c>
      <c r="G60" s="28">
        <v>178.61377999999999</v>
      </c>
      <c r="H60" s="28">
        <v>0</v>
      </c>
      <c r="I60" s="28">
        <v>0</v>
      </c>
      <c r="J60" s="28">
        <v>0</v>
      </c>
      <c r="K60" s="28">
        <v>178.61377999999999</v>
      </c>
      <c r="L60" s="28">
        <v>0</v>
      </c>
    </row>
    <row r="61" spans="1:12" ht="63.75" customHeight="1">
      <c r="A61" s="35"/>
      <c r="B61" s="35"/>
      <c r="C61" s="4"/>
      <c r="D61" s="3"/>
      <c r="E61" s="3"/>
      <c r="F61" s="27">
        <v>2020</v>
      </c>
      <c r="G61" s="28">
        <v>1000</v>
      </c>
      <c r="H61" s="28">
        <v>0</v>
      </c>
      <c r="I61" s="28">
        <v>0</v>
      </c>
      <c r="J61" s="28">
        <v>0</v>
      </c>
      <c r="K61" s="28">
        <v>1000</v>
      </c>
      <c r="L61" s="28">
        <v>0</v>
      </c>
    </row>
    <row r="62" spans="1:12" ht="63.75" customHeight="1">
      <c r="A62" s="35"/>
      <c r="B62" s="35"/>
      <c r="C62" s="4"/>
      <c r="D62" s="3"/>
      <c r="E62" s="3"/>
      <c r="F62" s="27">
        <v>2021</v>
      </c>
      <c r="G62" s="28">
        <v>1093.3</v>
      </c>
      <c r="H62" s="28">
        <v>0</v>
      </c>
      <c r="I62" s="28">
        <v>0</v>
      </c>
      <c r="J62" s="28">
        <v>0</v>
      </c>
      <c r="K62" s="28">
        <v>1093.3</v>
      </c>
      <c r="L62" s="28">
        <v>0</v>
      </c>
    </row>
    <row r="63" spans="1:12" ht="63.75" customHeight="1">
      <c r="A63" s="35"/>
      <c r="B63" s="35"/>
      <c r="C63" s="4"/>
      <c r="D63" s="3"/>
      <c r="E63" s="3"/>
      <c r="F63" s="27">
        <v>2022</v>
      </c>
      <c r="G63" s="28">
        <v>1115.3</v>
      </c>
      <c r="H63" s="28">
        <v>0</v>
      </c>
      <c r="I63" s="28">
        <v>0</v>
      </c>
      <c r="J63" s="28">
        <v>0</v>
      </c>
      <c r="K63" s="28">
        <v>1115.3</v>
      </c>
      <c r="L63" s="28">
        <v>0</v>
      </c>
    </row>
    <row r="64" spans="1:12" ht="31.35" customHeight="1">
      <c r="A64" s="35" t="s">
        <v>35</v>
      </c>
      <c r="B64" s="35"/>
      <c r="C64" s="4" t="s">
        <v>22</v>
      </c>
      <c r="D64" s="3">
        <v>2019</v>
      </c>
      <c r="E64" s="3">
        <v>2025</v>
      </c>
      <c r="F64" s="27">
        <v>2019</v>
      </c>
      <c r="G64" s="28">
        <v>98.4</v>
      </c>
      <c r="H64" s="28">
        <v>0</v>
      </c>
      <c r="I64" s="28">
        <v>0</v>
      </c>
      <c r="J64" s="28">
        <v>0</v>
      </c>
      <c r="K64" s="28">
        <v>98.4</v>
      </c>
      <c r="L64" s="28">
        <v>0</v>
      </c>
    </row>
    <row r="65" spans="1:12" ht="35.25" customHeight="1">
      <c r="A65" s="35"/>
      <c r="B65" s="35"/>
      <c r="C65" s="4"/>
      <c r="D65" s="3"/>
      <c r="E65" s="3"/>
      <c r="F65" s="27">
        <v>2020</v>
      </c>
      <c r="G65" s="28">
        <v>98.5</v>
      </c>
      <c r="H65" s="28">
        <v>0</v>
      </c>
      <c r="I65" s="28">
        <v>0</v>
      </c>
      <c r="J65" s="28">
        <v>0</v>
      </c>
      <c r="K65" s="28">
        <v>98.5</v>
      </c>
      <c r="L65" s="28">
        <v>0</v>
      </c>
    </row>
    <row r="66" spans="1:12" ht="23.65" customHeight="1">
      <c r="A66" s="35"/>
      <c r="B66" s="35"/>
      <c r="C66" s="4"/>
      <c r="D66" s="3"/>
      <c r="E66" s="3"/>
      <c r="F66" s="27">
        <v>2021</v>
      </c>
      <c r="G66" s="28">
        <v>107.7</v>
      </c>
      <c r="H66" s="28">
        <v>0</v>
      </c>
      <c r="I66" s="28">
        <v>0</v>
      </c>
      <c r="J66" s="28">
        <v>0</v>
      </c>
      <c r="K66" s="28">
        <v>107.7</v>
      </c>
      <c r="L66" s="28">
        <v>0</v>
      </c>
    </row>
    <row r="67" spans="1:12" ht="23.65" customHeight="1">
      <c r="A67" s="35"/>
      <c r="B67" s="35"/>
      <c r="C67" s="4"/>
      <c r="D67" s="3"/>
      <c r="E67" s="3"/>
      <c r="F67" s="27">
        <v>2022</v>
      </c>
      <c r="G67" s="28">
        <v>109.9</v>
      </c>
      <c r="H67" s="28">
        <v>0</v>
      </c>
      <c r="I67" s="28">
        <v>0</v>
      </c>
      <c r="J67" s="28">
        <v>0</v>
      </c>
      <c r="K67" s="28">
        <v>109.9</v>
      </c>
      <c r="L67" s="28">
        <v>0</v>
      </c>
    </row>
    <row r="68" spans="1:12" ht="23.65" customHeight="1">
      <c r="A68" s="35"/>
      <c r="B68" s="35"/>
      <c r="C68" s="4"/>
      <c r="D68" s="3"/>
      <c r="E68" s="3"/>
      <c r="F68" s="27">
        <v>2023</v>
      </c>
      <c r="G68" s="28">
        <v>115.40672000000001</v>
      </c>
      <c r="H68" s="28">
        <v>0</v>
      </c>
      <c r="I68" s="28">
        <v>0</v>
      </c>
      <c r="J68" s="28">
        <v>0</v>
      </c>
      <c r="K68" s="28">
        <v>115.40672000000001</v>
      </c>
      <c r="L68" s="28">
        <v>0</v>
      </c>
    </row>
    <row r="69" spans="1:12" ht="23.65" customHeight="1">
      <c r="A69" s="35"/>
      <c r="B69" s="35"/>
      <c r="C69" s="4"/>
      <c r="D69" s="3"/>
      <c r="E69" s="3"/>
      <c r="F69" s="27">
        <v>2024</v>
      </c>
      <c r="G69" s="28">
        <v>120.02298999999999</v>
      </c>
      <c r="H69" s="28">
        <v>0</v>
      </c>
      <c r="I69" s="28">
        <v>0</v>
      </c>
      <c r="J69" s="28">
        <v>0</v>
      </c>
      <c r="K69" s="28">
        <v>120.02298999999999</v>
      </c>
      <c r="L69" s="28">
        <v>0</v>
      </c>
    </row>
    <row r="70" spans="1:12" ht="23.65" customHeight="1">
      <c r="A70" s="35"/>
      <c r="B70" s="35"/>
      <c r="C70" s="4"/>
      <c r="D70" s="3"/>
      <c r="E70" s="3"/>
      <c r="F70" s="27">
        <v>2025</v>
      </c>
      <c r="G70" s="28">
        <v>124.82391</v>
      </c>
      <c r="H70" s="28">
        <v>0</v>
      </c>
      <c r="I70" s="28">
        <v>0</v>
      </c>
      <c r="J70" s="28">
        <v>0</v>
      </c>
      <c r="K70" s="28">
        <v>124.82391</v>
      </c>
      <c r="L70" s="28">
        <v>0</v>
      </c>
    </row>
    <row r="71" spans="1:12" ht="39" customHeight="1">
      <c r="A71" s="1" t="s">
        <v>36</v>
      </c>
      <c r="B71" s="1"/>
      <c r="C71" s="29" t="s">
        <v>22</v>
      </c>
      <c r="D71" s="27">
        <v>2019</v>
      </c>
      <c r="E71" s="27">
        <v>2019</v>
      </c>
      <c r="F71" s="27">
        <v>2019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</row>
    <row r="72" spans="1:12" ht="33" customHeight="1">
      <c r="A72" s="35" t="s">
        <v>37</v>
      </c>
      <c r="B72" s="35"/>
      <c r="C72" s="4" t="s">
        <v>22</v>
      </c>
      <c r="D72" s="3">
        <v>2019</v>
      </c>
      <c r="E72" s="3">
        <v>2025</v>
      </c>
      <c r="F72" s="27">
        <v>2019</v>
      </c>
      <c r="G72" s="28">
        <v>2785.1858999999999</v>
      </c>
      <c r="H72" s="28">
        <v>0</v>
      </c>
      <c r="I72" s="28">
        <v>0</v>
      </c>
      <c r="J72" s="28">
        <v>0</v>
      </c>
      <c r="K72" s="28">
        <v>2785.1858999999999</v>
      </c>
      <c r="L72" s="28">
        <v>0</v>
      </c>
    </row>
    <row r="73" spans="1:12" ht="29.85" customHeight="1">
      <c r="A73" s="35"/>
      <c r="B73" s="35"/>
      <c r="C73" s="4"/>
      <c r="D73" s="3"/>
      <c r="E73" s="3"/>
      <c r="F73" s="27">
        <v>2020</v>
      </c>
      <c r="G73" s="28">
        <v>2585.4</v>
      </c>
      <c r="H73" s="28">
        <v>0</v>
      </c>
      <c r="I73" s="28">
        <v>0</v>
      </c>
      <c r="J73" s="28">
        <v>0</v>
      </c>
      <c r="K73" s="28">
        <v>2585.4</v>
      </c>
      <c r="L73" s="28">
        <v>0</v>
      </c>
    </row>
    <row r="74" spans="1:12" ht="31.7" customHeight="1">
      <c r="A74" s="35"/>
      <c r="B74" s="35"/>
      <c r="C74" s="4"/>
      <c r="D74" s="3"/>
      <c r="E74" s="3"/>
      <c r="F74" s="27">
        <v>2021</v>
      </c>
      <c r="G74" s="28">
        <v>2826.5</v>
      </c>
      <c r="H74" s="28">
        <v>0</v>
      </c>
      <c r="I74" s="28">
        <v>0</v>
      </c>
      <c r="J74" s="28">
        <v>0</v>
      </c>
      <c r="K74" s="28">
        <v>2826.5</v>
      </c>
      <c r="L74" s="28">
        <v>0</v>
      </c>
    </row>
    <row r="75" spans="1:12" ht="31.7" customHeight="1">
      <c r="A75" s="35"/>
      <c r="B75" s="35"/>
      <c r="C75" s="4"/>
      <c r="D75" s="3"/>
      <c r="E75" s="3"/>
      <c r="F75" s="27">
        <v>2022</v>
      </c>
      <c r="G75" s="28">
        <v>2883.4</v>
      </c>
      <c r="H75" s="28">
        <v>0</v>
      </c>
      <c r="I75" s="28">
        <v>0</v>
      </c>
      <c r="J75" s="28">
        <v>0</v>
      </c>
      <c r="K75" s="28">
        <v>2883.4</v>
      </c>
      <c r="L75" s="28">
        <v>0</v>
      </c>
    </row>
    <row r="76" spans="1:12" ht="31.7" customHeight="1">
      <c r="A76" s="35"/>
      <c r="B76" s="35"/>
      <c r="C76" s="4"/>
      <c r="D76" s="3"/>
      <c r="E76" s="3"/>
      <c r="F76" s="27">
        <v>2023</v>
      </c>
      <c r="G76" s="28">
        <v>2909.9366399999999</v>
      </c>
      <c r="H76" s="28">
        <v>0</v>
      </c>
      <c r="I76" s="28">
        <v>0</v>
      </c>
      <c r="J76" s="28">
        <v>0</v>
      </c>
      <c r="K76" s="28">
        <v>2909.9366399999999</v>
      </c>
      <c r="L76" s="28">
        <v>0</v>
      </c>
    </row>
    <row r="77" spans="1:12" ht="31.7" customHeight="1">
      <c r="A77" s="35"/>
      <c r="B77" s="35"/>
      <c r="C77" s="4"/>
      <c r="D77" s="3"/>
      <c r="E77" s="3"/>
      <c r="F77" s="27">
        <v>2024</v>
      </c>
      <c r="G77" s="28">
        <v>3026.3341099999998</v>
      </c>
      <c r="H77" s="28">
        <v>0</v>
      </c>
      <c r="I77" s="28">
        <v>0</v>
      </c>
      <c r="J77" s="28">
        <v>0</v>
      </c>
      <c r="K77" s="28">
        <v>3026.3341099999998</v>
      </c>
      <c r="L77" s="28">
        <v>0</v>
      </c>
    </row>
    <row r="78" spans="1:12" ht="31.7" customHeight="1">
      <c r="A78" s="35"/>
      <c r="B78" s="35"/>
      <c r="C78" s="4"/>
      <c r="D78" s="3"/>
      <c r="E78" s="3"/>
      <c r="F78" s="27">
        <v>2025</v>
      </c>
      <c r="G78" s="28">
        <v>3147.3874700000001</v>
      </c>
      <c r="H78" s="28">
        <v>0</v>
      </c>
      <c r="I78" s="28">
        <v>0</v>
      </c>
      <c r="J78" s="28">
        <v>0</v>
      </c>
      <c r="K78" s="28">
        <v>3147.3874700000001</v>
      </c>
      <c r="L78" s="28">
        <v>0</v>
      </c>
    </row>
    <row r="79" spans="1:12" ht="29.85" customHeight="1">
      <c r="A79" s="35" t="s">
        <v>38</v>
      </c>
      <c r="B79" s="35"/>
      <c r="C79" s="4" t="s">
        <v>22</v>
      </c>
      <c r="D79" s="3">
        <v>2019</v>
      </c>
      <c r="E79" s="3">
        <v>2025</v>
      </c>
      <c r="F79" s="27">
        <v>2019</v>
      </c>
      <c r="G79" s="28">
        <v>16634.290059999999</v>
      </c>
      <c r="H79" s="28">
        <v>0</v>
      </c>
      <c r="I79" s="28">
        <v>0</v>
      </c>
      <c r="J79" s="28">
        <v>0</v>
      </c>
      <c r="K79" s="28">
        <v>16634.290059999999</v>
      </c>
      <c r="L79" s="28">
        <v>0</v>
      </c>
    </row>
    <row r="80" spans="1:12" ht="29.85" customHeight="1">
      <c r="A80" s="35"/>
      <c r="B80" s="35"/>
      <c r="C80" s="4"/>
      <c r="D80" s="3"/>
      <c r="E80" s="3"/>
      <c r="F80" s="27">
        <v>2020</v>
      </c>
      <c r="G80" s="28">
        <v>13375</v>
      </c>
      <c r="H80" s="28">
        <v>0</v>
      </c>
      <c r="I80" s="28">
        <v>0</v>
      </c>
      <c r="J80" s="28">
        <v>0</v>
      </c>
      <c r="K80" s="28">
        <v>13375</v>
      </c>
      <c r="L80" s="28">
        <v>0</v>
      </c>
    </row>
    <row r="81" spans="1:12" ht="31.7" customHeight="1">
      <c r="A81" s="35"/>
      <c r="B81" s="35"/>
      <c r="C81" s="4"/>
      <c r="D81" s="3"/>
      <c r="E81" s="3"/>
      <c r="F81" s="27">
        <v>2021</v>
      </c>
      <c r="G81" s="28">
        <v>14622.2</v>
      </c>
      <c r="H81" s="28">
        <v>0</v>
      </c>
      <c r="I81" s="28">
        <v>0</v>
      </c>
      <c r="J81" s="28">
        <v>0</v>
      </c>
      <c r="K81" s="28">
        <v>14622.2</v>
      </c>
      <c r="L81" s="28">
        <v>0</v>
      </c>
    </row>
    <row r="82" spans="1:12" ht="31.7" customHeight="1">
      <c r="A82" s="35"/>
      <c r="B82" s="35"/>
      <c r="C82" s="4"/>
      <c r="D82" s="3"/>
      <c r="E82" s="3"/>
      <c r="F82" s="27">
        <v>2022</v>
      </c>
      <c r="G82" s="28">
        <v>14916.6</v>
      </c>
      <c r="H82" s="28">
        <v>0</v>
      </c>
      <c r="I82" s="28">
        <v>0</v>
      </c>
      <c r="J82" s="28">
        <v>0</v>
      </c>
      <c r="K82" s="28">
        <v>14916.6</v>
      </c>
      <c r="L82" s="28">
        <v>0</v>
      </c>
    </row>
    <row r="83" spans="1:12" ht="31.7" customHeight="1">
      <c r="A83" s="35"/>
      <c r="B83" s="35"/>
      <c r="C83" s="4"/>
      <c r="D83" s="3"/>
      <c r="E83" s="3"/>
      <c r="F83" s="27">
        <v>2023</v>
      </c>
      <c r="G83" s="28">
        <v>14477.648639999999</v>
      </c>
      <c r="H83" s="28">
        <v>0</v>
      </c>
      <c r="I83" s="28">
        <v>0</v>
      </c>
      <c r="J83" s="28">
        <v>0</v>
      </c>
      <c r="K83" s="28">
        <v>14477.648639999999</v>
      </c>
      <c r="L83" s="28">
        <v>0</v>
      </c>
    </row>
    <row r="84" spans="1:12" ht="31.7" customHeight="1">
      <c r="A84" s="35"/>
      <c r="B84" s="35"/>
      <c r="C84" s="4"/>
      <c r="D84" s="3"/>
      <c r="E84" s="3"/>
      <c r="F84" s="27">
        <v>2024</v>
      </c>
      <c r="G84" s="28">
        <v>15056.75459</v>
      </c>
      <c r="H84" s="28">
        <v>0</v>
      </c>
      <c r="I84" s="28">
        <v>0</v>
      </c>
      <c r="J84" s="28">
        <v>0</v>
      </c>
      <c r="K84" s="28">
        <v>15056.75459</v>
      </c>
      <c r="L84" s="28">
        <v>0</v>
      </c>
    </row>
    <row r="85" spans="1:12" ht="31.7" customHeight="1">
      <c r="A85" s="35"/>
      <c r="B85" s="35"/>
      <c r="C85" s="4"/>
      <c r="D85" s="3"/>
      <c r="E85" s="3"/>
      <c r="F85" s="27">
        <v>2025</v>
      </c>
      <c r="G85" s="28">
        <v>15659.02477</v>
      </c>
      <c r="H85" s="28">
        <v>0</v>
      </c>
      <c r="I85" s="28">
        <v>0</v>
      </c>
      <c r="J85" s="28">
        <v>0</v>
      </c>
      <c r="K85" s="28">
        <v>15659.02477</v>
      </c>
      <c r="L85" s="28">
        <v>0</v>
      </c>
    </row>
    <row r="86" spans="1:12" ht="33.4" customHeight="1">
      <c r="A86" s="35" t="s">
        <v>39</v>
      </c>
      <c r="B86" s="35"/>
      <c r="C86" s="4" t="s">
        <v>22</v>
      </c>
      <c r="D86" s="3">
        <v>2019</v>
      </c>
      <c r="E86" s="3">
        <v>2025</v>
      </c>
      <c r="F86" s="27">
        <v>2019</v>
      </c>
      <c r="G86" s="28">
        <v>99.631</v>
      </c>
      <c r="H86" s="28">
        <v>0</v>
      </c>
      <c r="I86" s="28">
        <v>0</v>
      </c>
      <c r="J86" s="28">
        <v>0</v>
      </c>
      <c r="K86" s="28">
        <v>99.631</v>
      </c>
      <c r="L86" s="28">
        <v>0</v>
      </c>
    </row>
    <row r="87" spans="1:12" ht="33.950000000000003" customHeight="1">
      <c r="A87" s="35"/>
      <c r="B87" s="35"/>
      <c r="C87" s="4"/>
      <c r="D87" s="3"/>
      <c r="E87" s="3"/>
      <c r="F87" s="27">
        <v>2020</v>
      </c>
      <c r="G87" s="28">
        <v>100</v>
      </c>
      <c r="H87" s="28">
        <v>0</v>
      </c>
      <c r="I87" s="28">
        <v>0</v>
      </c>
      <c r="J87" s="28">
        <v>0</v>
      </c>
      <c r="K87" s="28">
        <v>100</v>
      </c>
      <c r="L87" s="28">
        <v>0</v>
      </c>
    </row>
    <row r="88" spans="1:12" ht="26.65" customHeight="1">
      <c r="A88" s="35"/>
      <c r="B88" s="35"/>
      <c r="C88" s="4"/>
      <c r="D88" s="3"/>
      <c r="E88" s="3"/>
      <c r="F88" s="27">
        <v>2021</v>
      </c>
      <c r="G88" s="28">
        <v>109.3</v>
      </c>
      <c r="H88" s="28">
        <v>0</v>
      </c>
      <c r="I88" s="28">
        <v>0</v>
      </c>
      <c r="J88" s="28">
        <v>0</v>
      </c>
      <c r="K88" s="28">
        <v>109.3</v>
      </c>
      <c r="L88" s="28">
        <v>0</v>
      </c>
    </row>
    <row r="89" spans="1:12" ht="26.65" customHeight="1">
      <c r="A89" s="35"/>
      <c r="B89" s="35"/>
      <c r="C89" s="4"/>
      <c r="D89" s="3"/>
      <c r="E89" s="3"/>
      <c r="F89" s="27">
        <v>2022</v>
      </c>
      <c r="G89" s="28">
        <v>111.5</v>
      </c>
      <c r="H89" s="28">
        <v>0</v>
      </c>
      <c r="I89" s="28">
        <v>0</v>
      </c>
      <c r="J89" s="28">
        <v>0</v>
      </c>
      <c r="K89" s="28">
        <v>111.5</v>
      </c>
      <c r="L89" s="28">
        <v>0</v>
      </c>
    </row>
    <row r="90" spans="1:12" ht="26.65" customHeight="1">
      <c r="A90" s="35"/>
      <c r="B90" s="35"/>
      <c r="C90" s="4"/>
      <c r="D90" s="3"/>
      <c r="E90" s="3"/>
      <c r="F90" s="27">
        <v>2023</v>
      </c>
      <c r="G90" s="28">
        <v>57.649279999999997</v>
      </c>
      <c r="H90" s="28">
        <v>0</v>
      </c>
      <c r="I90" s="28">
        <v>0</v>
      </c>
      <c r="J90" s="28">
        <v>0</v>
      </c>
      <c r="K90" s="28">
        <v>57.649279999999997</v>
      </c>
      <c r="L90" s="28">
        <v>0</v>
      </c>
    </row>
    <row r="91" spans="1:12" ht="26.65" customHeight="1">
      <c r="A91" s="35"/>
      <c r="B91" s="35"/>
      <c r="C91" s="4"/>
      <c r="D91" s="3"/>
      <c r="E91" s="3"/>
      <c r="F91" s="27">
        <v>2024</v>
      </c>
      <c r="G91" s="28">
        <v>59.955249999999999</v>
      </c>
      <c r="H91" s="28">
        <v>0</v>
      </c>
      <c r="I91" s="28">
        <v>0</v>
      </c>
      <c r="J91" s="28">
        <v>0</v>
      </c>
      <c r="K91" s="28">
        <v>59.955249999999999</v>
      </c>
      <c r="L91" s="28">
        <v>0</v>
      </c>
    </row>
    <row r="92" spans="1:12" ht="26.65" customHeight="1">
      <c r="A92" s="35"/>
      <c r="B92" s="35"/>
      <c r="C92" s="4"/>
      <c r="D92" s="3"/>
      <c r="E92" s="3"/>
      <c r="F92" s="27">
        <v>2025</v>
      </c>
      <c r="G92" s="28">
        <v>62.353459999999998</v>
      </c>
      <c r="H92" s="28">
        <v>0</v>
      </c>
      <c r="I92" s="28">
        <v>0</v>
      </c>
      <c r="J92" s="28">
        <v>0</v>
      </c>
      <c r="K92" s="28">
        <v>62.353459999999998</v>
      </c>
      <c r="L92" s="28">
        <v>0</v>
      </c>
    </row>
    <row r="93" spans="1:12" ht="26.65" customHeight="1">
      <c r="A93" s="35" t="s">
        <v>40</v>
      </c>
      <c r="B93" s="35"/>
      <c r="C93" s="4" t="s">
        <v>24</v>
      </c>
      <c r="D93" s="3">
        <v>2019</v>
      </c>
      <c r="E93" s="3">
        <v>2025</v>
      </c>
      <c r="F93" s="27">
        <v>2019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</row>
    <row r="94" spans="1:12" ht="26.65" customHeight="1">
      <c r="A94" s="35"/>
      <c r="B94" s="35"/>
      <c r="C94" s="4"/>
      <c r="D94" s="3"/>
      <c r="E94" s="3"/>
      <c r="F94" s="27">
        <v>2020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6.65" customHeight="1">
      <c r="A95" s="35"/>
      <c r="B95" s="35"/>
      <c r="C95" s="4"/>
      <c r="D95" s="3"/>
      <c r="E95" s="3"/>
      <c r="F95" s="27">
        <v>2021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6.65" customHeight="1">
      <c r="A96" s="35"/>
      <c r="B96" s="35"/>
      <c r="C96" s="4"/>
      <c r="D96" s="3"/>
      <c r="E96" s="3"/>
      <c r="F96" s="27">
        <v>2022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6.65" customHeight="1">
      <c r="A97" s="35"/>
      <c r="B97" s="35"/>
      <c r="C97" s="4"/>
      <c r="D97" s="3"/>
      <c r="E97" s="3"/>
      <c r="F97" s="27">
        <v>2023</v>
      </c>
      <c r="G97" s="28">
        <v>2307.0527999999999</v>
      </c>
      <c r="H97" s="28">
        <v>0</v>
      </c>
      <c r="I97" s="28">
        <v>0</v>
      </c>
      <c r="J97" s="28">
        <v>0</v>
      </c>
      <c r="K97" s="28">
        <v>2307.0527999999999</v>
      </c>
      <c r="L97" s="28">
        <v>0</v>
      </c>
    </row>
    <row r="98" spans="1:12" ht="26.65" customHeight="1">
      <c r="A98" s="35"/>
      <c r="B98" s="35"/>
      <c r="C98" s="4"/>
      <c r="D98" s="3"/>
      <c r="E98" s="3"/>
      <c r="F98" s="27">
        <v>2024</v>
      </c>
      <c r="G98" s="28">
        <v>2399.33491</v>
      </c>
      <c r="H98" s="28">
        <v>0</v>
      </c>
      <c r="I98" s="28">
        <v>0</v>
      </c>
      <c r="J98" s="28">
        <v>0</v>
      </c>
      <c r="K98" s="28">
        <v>2399.33491</v>
      </c>
      <c r="L98" s="28">
        <v>0</v>
      </c>
    </row>
    <row r="99" spans="1:12" ht="26.65" customHeight="1">
      <c r="A99" s="35"/>
      <c r="B99" s="35"/>
      <c r="C99" s="4"/>
      <c r="D99" s="3"/>
      <c r="E99" s="3"/>
      <c r="F99" s="27">
        <v>2025</v>
      </c>
      <c r="G99" s="28">
        <v>2495.3083099999999</v>
      </c>
      <c r="H99" s="28">
        <v>0</v>
      </c>
      <c r="I99" s="28">
        <v>0</v>
      </c>
      <c r="J99" s="28">
        <v>0</v>
      </c>
      <c r="K99" s="28">
        <v>2495.3083099999999</v>
      </c>
      <c r="L99" s="28">
        <v>0</v>
      </c>
    </row>
    <row r="100" spans="1:12" ht="32.25" customHeight="1">
      <c r="A100" s="35" t="s">
        <v>41</v>
      </c>
      <c r="B100" s="35"/>
      <c r="C100" s="4" t="s">
        <v>42</v>
      </c>
      <c r="D100" s="3">
        <v>2019</v>
      </c>
      <c r="E100" s="3">
        <v>2025</v>
      </c>
      <c r="F100" s="27">
        <v>2019</v>
      </c>
      <c r="G100" s="28">
        <v>5901</v>
      </c>
      <c r="H100" s="28">
        <v>0</v>
      </c>
      <c r="I100" s="28">
        <v>0</v>
      </c>
      <c r="J100" s="28">
        <v>0</v>
      </c>
      <c r="K100" s="28">
        <v>5901</v>
      </c>
      <c r="L100" s="28">
        <v>0</v>
      </c>
    </row>
    <row r="101" spans="1:12" ht="32.25" customHeight="1">
      <c r="A101" s="35"/>
      <c r="B101" s="35"/>
      <c r="C101" s="4"/>
      <c r="D101" s="3"/>
      <c r="E101" s="3"/>
      <c r="F101" s="27">
        <v>2020</v>
      </c>
      <c r="G101" s="28">
        <f>H101+I101+J101+K101+L101</f>
        <v>10236.9</v>
      </c>
      <c r="H101" s="28">
        <v>0</v>
      </c>
      <c r="I101" s="28">
        <v>1175</v>
      </c>
      <c r="J101" s="28">
        <v>0</v>
      </c>
      <c r="K101" s="28">
        <v>9061.9</v>
      </c>
      <c r="L101" s="28">
        <v>0</v>
      </c>
    </row>
    <row r="102" spans="1:12" ht="32.25" customHeight="1">
      <c r="A102" s="35"/>
      <c r="B102" s="35"/>
      <c r="C102" s="4"/>
      <c r="D102" s="3"/>
      <c r="E102" s="3"/>
      <c r="F102" s="27">
        <v>2021</v>
      </c>
      <c r="G102" s="28">
        <v>9907</v>
      </c>
      <c r="H102" s="28">
        <v>0</v>
      </c>
      <c r="I102" s="28">
        <v>0</v>
      </c>
      <c r="J102" s="28">
        <v>0</v>
      </c>
      <c r="K102" s="28">
        <v>9907</v>
      </c>
      <c r="L102" s="28">
        <v>0</v>
      </c>
    </row>
    <row r="103" spans="1:12" ht="32.25" customHeight="1">
      <c r="A103" s="35"/>
      <c r="B103" s="35"/>
      <c r="C103" s="4"/>
      <c r="D103" s="3"/>
      <c r="E103" s="3"/>
      <c r="F103" s="27">
        <v>2022</v>
      </c>
      <c r="G103" s="28">
        <v>10106.299999999999</v>
      </c>
      <c r="H103" s="28">
        <v>0</v>
      </c>
      <c r="I103" s="28">
        <v>0</v>
      </c>
      <c r="J103" s="28">
        <v>0</v>
      </c>
      <c r="K103" s="28">
        <v>10106.299999999999</v>
      </c>
      <c r="L103" s="28">
        <v>0</v>
      </c>
    </row>
    <row r="104" spans="1:12" ht="32.25" customHeight="1">
      <c r="A104" s="35"/>
      <c r="B104" s="35"/>
      <c r="C104" s="4"/>
      <c r="D104" s="3"/>
      <c r="E104" s="3"/>
      <c r="F104" s="27">
        <v>2023</v>
      </c>
      <c r="G104" s="28">
        <v>6921.5910400000002</v>
      </c>
      <c r="H104" s="28">
        <v>0</v>
      </c>
      <c r="I104" s="28">
        <v>0</v>
      </c>
      <c r="J104" s="28">
        <v>0</v>
      </c>
      <c r="K104" s="28">
        <v>6921.5910400000002</v>
      </c>
      <c r="L104" s="28">
        <v>0</v>
      </c>
    </row>
    <row r="105" spans="1:12" ht="32.25" customHeight="1">
      <c r="A105" s="35"/>
      <c r="B105" s="35"/>
      <c r="C105" s="4"/>
      <c r="D105" s="3"/>
      <c r="E105" s="3"/>
      <c r="F105" s="27">
        <v>2024</v>
      </c>
      <c r="G105" s="28">
        <v>7198.4546799999998</v>
      </c>
      <c r="H105" s="28">
        <v>0</v>
      </c>
      <c r="I105" s="28">
        <v>0</v>
      </c>
      <c r="J105" s="28">
        <v>0</v>
      </c>
      <c r="K105" s="28">
        <v>7198.4546799999998</v>
      </c>
      <c r="L105" s="28">
        <v>0</v>
      </c>
    </row>
    <row r="106" spans="1:12" ht="32.25" customHeight="1">
      <c r="A106" s="35"/>
      <c r="B106" s="35"/>
      <c r="C106" s="4"/>
      <c r="D106" s="3"/>
      <c r="E106" s="3"/>
      <c r="F106" s="27">
        <v>2025</v>
      </c>
      <c r="G106" s="28">
        <v>7486.3928699999997</v>
      </c>
      <c r="H106" s="28">
        <v>0</v>
      </c>
      <c r="I106" s="28">
        <v>0</v>
      </c>
      <c r="J106" s="28">
        <v>0</v>
      </c>
      <c r="K106" s="28">
        <v>7486.3928699999997</v>
      </c>
      <c r="L106" s="28">
        <v>0</v>
      </c>
    </row>
    <row r="107" spans="1:12" ht="32.25" customHeight="1">
      <c r="A107" s="35" t="s">
        <v>43</v>
      </c>
      <c r="B107" s="35"/>
      <c r="C107" s="26"/>
      <c r="D107" s="27"/>
      <c r="E107" s="27"/>
      <c r="F107" s="27"/>
      <c r="G107" s="28"/>
      <c r="H107" s="28"/>
      <c r="I107" s="28"/>
      <c r="J107" s="28"/>
      <c r="K107" s="28"/>
      <c r="L107" s="28"/>
    </row>
    <row r="108" spans="1:12" ht="51.4" customHeight="1">
      <c r="A108" s="35" t="s">
        <v>44</v>
      </c>
      <c r="B108" s="35"/>
      <c r="C108" s="26" t="s">
        <v>45</v>
      </c>
      <c r="D108" s="27">
        <v>2020</v>
      </c>
      <c r="E108" s="27">
        <v>2020</v>
      </c>
      <c r="F108" s="27">
        <v>2020</v>
      </c>
      <c r="G108" s="28">
        <f>H108+I108+J108+K108+L108</f>
        <v>1236.84211</v>
      </c>
      <c r="H108" s="28">
        <v>0</v>
      </c>
      <c r="I108" s="28">
        <v>1175</v>
      </c>
      <c r="J108" s="28">
        <v>0</v>
      </c>
      <c r="K108" s="28">
        <v>61.842109999999998</v>
      </c>
      <c r="L108" s="28">
        <v>0</v>
      </c>
    </row>
    <row r="109" spans="1:12" ht="32.25" customHeight="1">
      <c r="A109" s="35" t="s">
        <v>46</v>
      </c>
      <c r="B109" s="35"/>
      <c r="C109" s="4" t="s">
        <v>32</v>
      </c>
      <c r="D109" s="3">
        <v>2019</v>
      </c>
      <c r="E109" s="3">
        <v>2025</v>
      </c>
      <c r="F109" s="27">
        <v>2019</v>
      </c>
      <c r="G109" s="28">
        <v>353.25621999999998</v>
      </c>
      <c r="H109" s="28">
        <v>0</v>
      </c>
      <c r="I109" s="28">
        <v>0</v>
      </c>
      <c r="J109" s="28">
        <v>0</v>
      </c>
      <c r="K109" s="28">
        <v>353.25621999999998</v>
      </c>
      <c r="L109" s="28">
        <v>0</v>
      </c>
    </row>
    <row r="110" spans="1:12" ht="32.25" customHeight="1">
      <c r="A110" s="35"/>
      <c r="B110" s="35"/>
      <c r="C110" s="4"/>
      <c r="D110" s="3"/>
      <c r="E110" s="3"/>
      <c r="F110" s="27">
        <v>2020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</row>
    <row r="111" spans="1:12" ht="32.25" customHeight="1">
      <c r="A111" s="35"/>
      <c r="B111" s="35"/>
      <c r="C111" s="4"/>
      <c r="D111" s="3"/>
      <c r="E111" s="3"/>
      <c r="F111" s="27">
        <v>2021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</row>
    <row r="112" spans="1:12" ht="32.25" customHeight="1">
      <c r="A112" s="35"/>
      <c r="B112" s="35"/>
      <c r="C112" s="4"/>
      <c r="D112" s="3"/>
      <c r="E112" s="3"/>
      <c r="F112" s="27">
        <v>2022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</row>
    <row r="113" spans="1:12" ht="32.25" customHeight="1">
      <c r="A113" s="35"/>
      <c r="B113" s="35"/>
      <c r="C113" s="4"/>
      <c r="D113" s="3"/>
      <c r="E113" s="3"/>
      <c r="F113" s="27">
        <v>2023</v>
      </c>
      <c r="G113" s="28">
        <v>230.70527999999999</v>
      </c>
      <c r="H113" s="28">
        <v>0</v>
      </c>
      <c r="I113" s="28">
        <v>0</v>
      </c>
      <c r="J113" s="28">
        <v>0</v>
      </c>
      <c r="K113" s="28">
        <v>230.70527999999999</v>
      </c>
      <c r="L113" s="28">
        <v>0</v>
      </c>
    </row>
    <row r="114" spans="1:12" ht="32.25" customHeight="1">
      <c r="A114" s="35"/>
      <c r="B114" s="35"/>
      <c r="C114" s="4"/>
      <c r="D114" s="3"/>
      <c r="E114" s="3"/>
      <c r="F114" s="27">
        <v>2024</v>
      </c>
      <c r="G114" s="28">
        <v>239.93349000000001</v>
      </c>
      <c r="H114" s="28">
        <v>0</v>
      </c>
      <c r="I114" s="28">
        <v>0</v>
      </c>
      <c r="J114" s="28">
        <v>0</v>
      </c>
      <c r="K114" s="28">
        <v>239.93349000000001</v>
      </c>
      <c r="L114" s="28">
        <v>0</v>
      </c>
    </row>
    <row r="115" spans="1:12" ht="32.25" customHeight="1">
      <c r="A115" s="35"/>
      <c r="B115" s="35"/>
      <c r="C115" s="4"/>
      <c r="D115" s="3"/>
      <c r="E115" s="3"/>
      <c r="F115" s="27">
        <v>2025</v>
      </c>
      <c r="G115" s="28">
        <v>249.53083000000001</v>
      </c>
      <c r="H115" s="28">
        <v>0</v>
      </c>
      <c r="I115" s="28">
        <v>0</v>
      </c>
      <c r="J115" s="28">
        <v>0</v>
      </c>
      <c r="K115" s="28">
        <v>249.53083000000001</v>
      </c>
      <c r="L115" s="28">
        <v>0</v>
      </c>
    </row>
    <row r="116" spans="1:12" ht="67.900000000000006" customHeight="1">
      <c r="A116" s="35" t="s">
        <v>47</v>
      </c>
      <c r="B116" s="35"/>
      <c r="C116" s="4" t="s">
        <v>22</v>
      </c>
      <c r="D116" s="3">
        <v>2019</v>
      </c>
      <c r="E116" s="3">
        <v>2025</v>
      </c>
      <c r="F116" s="27">
        <v>2019</v>
      </c>
      <c r="G116" s="28">
        <v>755.8</v>
      </c>
      <c r="H116" s="28">
        <v>0</v>
      </c>
      <c r="I116" s="28">
        <v>0</v>
      </c>
      <c r="J116" s="28">
        <v>0</v>
      </c>
      <c r="K116" s="28">
        <v>755.8</v>
      </c>
      <c r="L116" s="28">
        <v>0</v>
      </c>
    </row>
    <row r="117" spans="1:12" ht="36.4" customHeight="1">
      <c r="A117" s="35"/>
      <c r="B117" s="35"/>
      <c r="C117" s="4"/>
      <c r="D117" s="3"/>
      <c r="E117" s="3"/>
      <c r="F117" s="27">
        <v>2020</v>
      </c>
      <c r="G117" s="28">
        <v>500</v>
      </c>
      <c r="H117" s="28">
        <v>0</v>
      </c>
      <c r="I117" s="28">
        <v>0</v>
      </c>
      <c r="J117" s="28">
        <v>0</v>
      </c>
      <c r="K117" s="28">
        <v>500</v>
      </c>
      <c r="L117" s="28">
        <v>0</v>
      </c>
    </row>
    <row r="118" spans="1:12" ht="31.5" customHeight="1">
      <c r="A118" s="35"/>
      <c r="B118" s="35"/>
      <c r="C118" s="4"/>
      <c r="D118" s="3"/>
      <c r="E118" s="3"/>
      <c r="F118" s="27">
        <v>2021</v>
      </c>
      <c r="G118" s="28">
        <v>546.6</v>
      </c>
      <c r="H118" s="28">
        <v>0</v>
      </c>
      <c r="I118" s="28">
        <v>0</v>
      </c>
      <c r="J118" s="28">
        <v>0</v>
      </c>
      <c r="K118" s="28">
        <v>546.6</v>
      </c>
      <c r="L118" s="28">
        <v>0</v>
      </c>
    </row>
    <row r="119" spans="1:12" ht="33.200000000000003" customHeight="1">
      <c r="A119" s="35"/>
      <c r="B119" s="35"/>
      <c r="C119" s="4"/>
      <c r="D119" s="3"/>
      <c r="E119" s="3"/>
      <c r="F119" s="27">
        <v>2022</v>
      </c>
      <c r="G119" s="28">
        <v>557.6</v>
      </c>
      <c r="H119" s="28">
        <v>0</v>
      </c>
      <c r="I119" s="28">
        <v>0</v>
      </c>
      <c r="J119" s="28">
        <v>0</v>
      </c>
      <c r="K119" s="28">
        <v>557.6</v>
      </c>
      <c r="L119" s="28">
        <v>0</v>
      </c>
    </row>
    <row r="120" spans="1:12" ht="33.200000000000003" customHeight="1">
      <c r="A120" s="35"/>
      <c r="B120" s="35"/>
      <c r="C120" s="4"/>
      <c r="D120" s="3"/>
      <c r="E120" s="3"/>
      <c r="F120" s="27">
        <v>2023</v>
      </c>
      <c r="G120" s="28">
        <v>769.01760000000002</v>
      </c>
      <c r="H120" s="28">
        <v>0</v>
      </c>
      <c r="I120" s="28">
        <v>0</v>
      </c>
      <c r="J120" s="28">
        <v>0</v>
      </c>
      <c r="K120" s="28">
        <v>769.01760000000002</v>
      </c>
      <c r="L120" s="28">
        <v>0</v>
      </c>
    </row>
    <row r="121" spans="1:12" ht="29.1" customHeight="1">
      <c r="A121" s="35"/>
      <c r="B121" s="35"/>
      <c r="C121" s="4"/>
      <c r="D121" s="3"/>
      <c r="E121" s="3"/>
      <c r="F121" s="27">
        <v>2024</v>
      </c>
      <c r="G121" s="28">
        <v>799.77829999999994</v>
      </c>
      <c r="H121" s="28">
        <v>0</v>
      </c>
      <c r="I121" s="28">
        <v>0</v>
      </c>
      <c r="J121" s="28">
        <v>0</v>
      </c>
      <c r="K121" s="28">
        <v>799.77829999999994</v>
      </c>
      <c r="L121" s="28">
        <v>0</v>
      </c>
    </row>
    <row r="122" spans="1:12" ht="24" customHeight="1">
      <c r="A122" s="35"/>
      <c r="B122" s="35"/>
      <c r="C122" s="4"/>
      <c r="D122" s="3"/>
      <c r="E122" s="3"/>
      <c r="F122" s="27">
        <v>2025</v>
      </c>
      <c r="G122" s="28">
        <v>831.76944000000003</v>
      </c>
      <c r="H122" s="28">
        <v>0</v>
      </c>
      <c r="I122" s="28">
        <v>0</v>
      </c>
      <c r="J122" s="28">
        <v>0</v>
      </c>
      <c r="K122" s="28">
        <v>831.76944000000003</v>
      </c>
      <c r="L122" s="28">
        <v>0</v>
      </c>
    </row>
    <row r="123" spans="1:12" ht="48" customHeight="1">
      <c r="A123" s="1" t="s">
        <v>48</v>
      </c>
      <c r="B123" s="1"/>
      <c r="C123" s="29" t="s">
        <v>24</v>
      </c>
      <c r="D123" s="27">
        <v>2019</v>
      </c>
      <c r="E123" s="27">
        <v>2019</v>
      </c>
      <c r="F123" s="27">
        <v>2019</v>
      </c>
      <c r="G123" s="28">
        <v>4101.5636800000002</v>
      </c>
      <c r="H123" s="28">
        <v>0</v>
      </c>
      <c r="I123" s="28">
        <v>0</v>
      </c>
      <c r="J123" s="28">
        <v>0</v>
      </c>
      <c r="K123" s="28">
        <v>4101.5636800000002</v>
      </c>
      <c r="L123" s="28">
        <v>0</v>
      </c>
    </row>
    <row r="124" spans="1:12" ht="48" customHeight="1">
      <c r="A124" s="35" t="s">
        <v>49</v>
      </c>
      <c r="B124" s="35"/>
      <c r="C124" s="4" t="s">
        <v>32</v>
      </c>
      <c r="D124" s="3">
        <v>2019</v>
      </c>
      <c r="E124" s="3">
        <v>2022</v>
      </c>
      <c r="F124" s="27">
        <v>2019</v>
      </c>
      <c r="G124" s="28">
        <v>587.34289000000001</v>
      </c>
      <c r="H124" s="28">
        <v>0</v>
      </c>
      <c r="I124" s="28">
        <v>0</v>
      </c>
      <c r="J124" s="28">
        <v>0</v>
      </c>
      <c r="K124" s="28">
        <v>587.34289000000001</v>
      </c>
      <c r="L124" s="28">
        <v>0</v>
      </c>
    </row>
    <row r="125" spans="1:12" ht="48" customHeight="1">
      <c r="A125" s="35"/>
      <c r="B125" s="35"/>
      <c r="C125" s="4"/>
      <c r="D125" s="3"/>
      <c r="E125" s="3"/>
      <c r="F125" s="27">
        <v>2020</v>
      </c>
      <c r="G125" s="28">
        <v>2000</v>
      </c>
      <c r="H125" s="28">
        <v>0</v>
      </c>
      <c r="I125" s="28">
        <v>0</v>
      </c>
      <c r="J125" s="28">
        <v>0</v>
      </c>
      <c r="K125" s="28">
        <v>2000</v>
      </c>
      <c r="L125" s="28">
        <v>0</v>
      </c>
    </row>
    <row r="126" spans="1:12" ht="48" customHeight="1">
      <c r="A126" s="35"/>
      <c r="B126" s="35"/>
      <c r="C126" s="4"/>
      <c r="D126" s="3"/>
      <c r="E126" s="3"/>
      <c r="F126" s="27">
        <v>2021</v>
      </c>
      <c r="G126" s="28">
        <v>2186.5</v>
      </c>
      <c r="H126" s="28">
        <v>0</v>
      </c>
      <c r="I126" s="28">
        <v>0</v>
      </c>
      <c r="J126" s="28">
        <v>0</v>
      </c>
      <c r="K126" s="28">
        <v>2186.5</v>
      </c>
      <c r="L126" s="28">
        <v>0</v>
      </c>
    </row>
    <row r="127" spans="1:12" ht="48" customHeight="1">
      <c r="A127" s="35"/>
      <c r="B127" s="35"/>
      <c r="C127" s="4"/>
      <c r="D127" s="3"/>
      <c r="E127" s="3"/>
      <c r="F127" s="27">
        <v>2022</v>
      </c>
      <c r="G127" s="28">
        <v>2230.5</v>
      </c>
      <c r="H127" s="28">
        <v>0</v>
      </c>
      <c r="I127" s="28">
        <v>0</v>
      </c>
      <c r="J127" s="28">
        <v>0</v>
      </c>
      <c r="K127" s="28">
        <v>2230.5</v>
      </c>
      <c r="L127" s="28">
        <v>0</v>
      </c>
    </row>
    <row r="128" spans="1:12" ht="48" customHeight="1">
      <c r="A128" s="36" t="s">
        <v>50</v>
      </c>
      <c r="B128" s="36"/>
      <c r="C128" s="29" t="s">
        <v>22</v>
      </c>
      <c r="D128" s="27">
        <v>2019</v>
      </c>
      <c r="E128" s="27">
        <v>2019</v>
      </c>
      <c r="F128" s="27">
        <v>2019</v>
      </c>
      <c r="G128" s="28">
        <v>300</v>
      </c>
      <c r="H128" s="28">
        <v>0</v>
      </c>
      <c r="I128" s="28">
        <v>0</v>
      </c>
      <c r="J128" s="28">
        <v>0</v>
      </c>
      <c r="K128" s="28">
        <v>300</v>
      </c>
      <c r="L128" s="28">
        <v>0</v>
      </c>
    </row>
    <row r="129" spans="1:12" ht="48" customHeight="1">
      <c r="A129" s="35" t="s">
        <v>51</v>
      </c>
      <c r="B129" s="35"/>
      <c r="C129" s="4" t="s">
        <v>22</v>
      </c>
      <c r="D129" s="3">
        <v>2019</v>
      </c>
      <c r="E129" s="3">
        <v>2022</v>
      </c>
      <c r="F129" s="27">
        <v>2019</v>
      </c>
      <c r="G129" s="28">
        <v>213.5</v>
      </c>
      <c r="H129" s="28">
        <v>0</v>
      </c>
      <c r="I129" s="28">
        <v>0</v>
      </c>
      <c r="J129" s="28">
        <v>0</v>
      </c>
      <c r="K129" s="28">
        <v>213.5</v>
      </c>
      <c r="L129" s="28">
        <v>0</v>
      </c>
    </row>
    <row r="130" spans="1:12" ht="48" customHeight="1">
      <c r="A130" s="35"/>
      <c r="B130" s="35"/>
      <c r="C130" s="4"/>
      <c r="D130" s="3"/>
      <c r="E130" s="3"/>
      <c r="F130" s="27">
        <v>2020</v>
      </c>
      <c r="G130" s="28">
        <v>1200</v>
      </c>
      <c r="H130" s="28">
        <v>0</v>
      </c>
      <c r="I130" s="28">
        <v>0</v>
      </c>
      <c r="J130" s="28">
        <v>0</v>
      </c>
      <c r="K130" s="28">
        <v>1200</v>
      </c>
      <c r="L130" s="28">
        <v>0</v>
      </c>
    </row>
    <row r="131" spans="1:12" ht="48" customHeight="1">
      <c r="A131" s="35"/>
      <c r="B131" s="35"/>
      <c r="C131" s="4"/>
      <c r="D131" s="3"/>
      <c r="E131" s="3"/>
      <c r="F131" s="27">
        <v>2021</v>
      </c>
      <c r="G131" s="28">
        <v>1311.9</v>
      </c>
      <c r="H131" s="28">
        <v>0</v>
      </c>
      <c r="I131" s="28">
        <v>0</v>
      </c>
      <c r="J131" s="28">
        <v>0</v>
      </c>
      <c r="K131" s="28">
        <v>1311.9</v>
      </c>
      <c r="L131" s="28">
        <v>0</v>
      </c>
    </row>
    <row r="132" spans="1:12" ht="48" customHeight="1">
      <c r="A132" s="35"/>
      <c r="B132" s="35"/>
      <c r="C132" s="4"/>
      <c r="D132" s="3"/>
      <c r="E132" s="3"/>
      <c r="F132" s="27">
        <v>2022</v>
      </c>
      <c r="G132" s="28">
        <v>1338.3</v>
      </c>
      <c r="H132" s="28">
        <v>0</v>
      </c>
      <c r="I132" s="28">
        <v>0</v>
      </c>
      <c r="J132" s="28">
        <v>0</v>
      </c>
      <c r="K132" s="28">
        <v>1338.3</v>
      </c>
      <c r="L132" s="28">
        <v>0</v>
      </c>
    </row>
    <row r="133" spans="1:12" s="34" customFormat="1" ht="25.9" customHeight="1">
      <c r="A133" s="6" t="s">
        <v>52</v>
      </c>
      <c r="B133" s="6"/>
      <c r="C133" s="30"/>
      <c r="D133" s="31"/>
      <c r="E133" s="31"/>
      <c r="F133" s="31"/>
      <c r="G133" s="33">
        <f t="shared" ref="G133:L133" si="9">G45+G46+G47+G48+G49+G50+G51</f>
        <v>219532.13655</v>
      </c>
      <c r="H133" s="33">
        <f t="shared" si="9"/>
        <v>0</v>
      </c>
      <c r="I133" s="33">
        <f t="shared" si="9"/>
        <v>1175</v>
      </c>
      <c r="J133" s="33">
        <f t="shared" si="9"/>
        <v>0</v>
      </c>
      <c r="K133" s="33">
        <f t="shared" si="9"/>
        <v>218357.13655</v>
      </c>
      <c r="L133" s="33">
        <f t="shared" si="9"/>
        <v>0</v>
      </c>
    </row>
    <row r="134" spans="1:12" ht="30.6" customHeight="1">
      <c r="A134" s="8" t="s">
        <v>53</v>
      </c>
      <c r="B134" s="8"/>
      <c r="C134" s="4" t="s">
        <v>32</v>
      </c>
      <c r="D134" s="3">
        <v>2019</v>
      </c>
      <c r="E134" s="3">
        <v>2025</v>
      </c>
      <c r="F134" s="27">
        <v>2019</v>
      </c>
      <c r="G134" s="28">
        <f>G141+G148+G155++G156</f>
        <v>48928.67</v>
      </c>
      <c r="H134" s="28">
        <f>H141+H148+H155++H156</f>
        <v>0</v>
      </c>
      <c r="I134" s="28">
        <f>I141+I148+I155++I156</f>
        <v>0</v>
      </c>
      <c r="J134" s="28">
        <f>J141+J148+J155++J156</f>
        <v>0</v>
      </c>
      <c r="K134" s="28">
        <f>K141+K148+K155+K156</f>
        <v>48928.67</v>
      </c>
      <c r="L134" s="28">
        <f>L141+L148+L155++L156</f>
        <v>0</v>
      </c>
    </row>
    <row r="135" spans="1:12" ht="30.6" customHeight="1">
      <c r="A135" s="8"/>
      <c r="B135" s="8"/>
      <c r="C135" s="4"/>
      <c r="D135" s="3"/>
      <c r="E135" s="3"/>
      <c r="F135" s="27">
        <v>2020</v>
      </c>
      <c r="G135" s="28">
        <f t="shared" ref="G135:L137" si="10">G142+G149+G157+G160</f>
        <v>49660.600000000006</v>
      </c>
      <c r="H135" s="28">
        <f t="shared" si="10"/>
        <v>0</v>
      </c>
      <c r="I135" s="28">
        <f t="shared" si="10"/>
        <v>0</v>
      </c>
      <c r="J135" s="28">
        <f t="shared" si="10"/>
        <v>0</v>
      </c>
      <c r="K135" s="28">
        <f t="shared" si="10"/>
        <v>49660.600000000006</v>
      </c>
      <c r="L135" s="28">
        <f t="shared" si="10"/>
        <v>0</v>
      </c>
    </row>
    <row r="136" spans="1:12" ht="30.6" customHeight="1">
      <c r="A136" s="8"/>
      <c r="B136" s="8"/>
      <c r="C136" s="4"/>
      <c r="D136" s="3"/>
      <c r="E136" s="3"/>
      <c r="F136" s="27">
        <v>2021</v>
      </c>
      <c r="G136" s="28">
        <f t="shared" si="10"/>
        <v>54291.599999999991</v>
      </c>
      <c r="H136" s="28">
        <f t="shared" si="10"/>
        <v>0</v>
      </c>
      <c r="I136" s="28">
        <f t="shared" si="10"/>
        <v>0</v>
      </c>
      <c r="J136" s="28">
        <f t="shared" si="10"/>
        <v>0</v>
      </c>
      <c r="K136" s="28">
        <f t="shared" si="10"/>
        <v>54291.599999999991</v>
      </c>
      <c r="L136" s="28">
        <f t="shared" si="10"/>
        <v>0</v>
      </c>
    </row>
    <row r="137" spans="1:12" ht="30.6" customHeight="1">
      <c r="A137" s="8"/>
      <c r="B137" s="8"/>
      <c r="C137" s="4"/>
      <c r="D137" s="3"/>
      <c r="E137" s="3"/>
      <c r="F137" s="27">
        <v>2022</v>
      </c>
      <c r="G137" s="28">
        <f t="shared" si="10"/>
        <v>55384.4</v>
      </c>
      <c r="H137" s="28">
        <f t="shared" si="10"/>
        <v>0</v>
      </c>
      <c r="I137" s="28">
        <f t="shared" si="10"/>
        <v>0</v>
      </c>
      <c r="J137" s="28">
        <f t="shared" si="10"/>
        <v>0</v>
      </c>
      <c r="K137" s="28">
        <f t="shared" si="10"/>
        <v>55384.4</v>
      </c>
      <c r="L137" s="28">
        <f t="shared" si="10"/>
        <v>0</v>
      </c>
    </row>
    <row r="138" spans="1:12" ht="30.6" customHeight="1">
      <c r="A138" s="8"/>
      <c r="B138" s="8"/>
      <c r="C138" s="4"/>
      <c r="D138" s="3"/>
      <c r="E138" s="3"/>
      <c r="F138" s="27">
        <v>2023</v>
      </c>
      <c r="G138" s="28">
        <f>G145+G152+G163</f>
        <v>50694.3724</v>
      </c>
      <c r="H138" s="28">
        <f t="shared" ref="H138:J140" si="11">H145+H152</f>
        <v>0</v>
      </c>
      <c r="I138" s="28">
        <f t="shared" si="11"/>
        <v>0</v>
      </c>
      <c r="J138" s="28">
        <f t="shared" si="11"/>
        <v>0</v>
      </c>
      <c r="K138" s="28">
        <f>K145+K152+K163</f>
        <v>50694.3724</v>
      </c>
      <c r="L138" s="28">
        <f>L145+L152</f>
        <v>0</v>
      </c>
    </row>
    <row r="139" spans="1:12" ht="30.6" customHeight="1">
      <c r="A139" s="8"/>
      <c r="B139" s="8"/>
      <c r="C139" s="4"/>
      <c r="D139" s="3"/>
      <c r="E139" s="3"/>
      <c r="F139" s="27">
        <v>2024</v>
      </c>
      <c r="G139" s="28">
        <f>G146+G153+G164</f>
        <v>52674.111770000003</v>
      </c>
      <c r="H139" s="28">
        <f t="shared" si="11"/>
        <v>0</v>
      </c>
      <c r="I139" s="28">
        <f t="shared" si="11"/>
        <v>0</v>
      </c>
      <c r="J139" s="28">
        <f t="shared" si="11"/>
        <v>0</v>
      </c>
      <c r="K139" s="28">
        <f>K146+K153+K164</f>
        <v>52674.111770000003</v>
      </c>
      <c r="L139" s="28">
        <f>L146+L153+L167</f>
        <v>0</v>
      </c>
    </row>
    <row r="140" spans="1:12" ht="30.6" customHeight="1">
      <c r="A140" s="8"/>
      <c r="B140" s="8"/>
      <c r="C140" s="4"/>
      <c r="D140" s="3"/>
      <c r="E140" s="3"/>
      <c r="F140" s="27">
        <v>2025</v>
      </c>
      <c r="G140" s="28">
        <f>G147+G154+G165</f>
        <v>54605.595289999997</v>
      </c>
      <c r="H140" s="28">
        <f t="shared" si="11"/>
        <v>0</v>
      </c>
      <c r="I140" s="28">
        <f t="shared" si="11"/>
        <v>0</v>
      </c>
      <c r="J140" s="28">
        <f t="shared" si="11"/>
        <v>0</v>
      </c>
      <c r="K140" s="28">
        <f>K147+K154+K165</f>
        <v>54605.595289999997</v>
      </c>
      <c r="L140" s="28">
        <f>L147+L154+L168</f>
        <v>0</v>
      </c>
    </row>
    <row r="141" spans="1:12" ht="30.6" customHeight="1">
      <c r="A141" s="35" t="s">
        <v>54</v>
      </c>
      <c r="B141" s="35"/>
      <c r="C141" s="4" t="s">
        <v>32</v>
      </c>
      <c r="D141" s="3">
        <v>2019</v>
      </c>
      <c r="E141" s="3">
        <v>2025</v>
      </c>
      <c r="F141" s="27">
        <v>2019</v>
      </c>
      <c r="G141" s="28">
        <v>409</v>
      </c>
      <c r="H141" s="28">
        <v>0</v>
      </c>
      <c r="I141" s="28">
        <v>0</v>
      </c>
      <c r="J141" s="28">
        <v>0</v>
      </c>
      <c r="K141" s="28">
        <v>409</v>
      </c>
      <c r="L141" s="28">
        <v>0</v>
      </c>
    </row>
    <row r="142" spans="1:12" ht="29.85" customHeight="1">
      <c r="A142" s="35"/>
      <c r="B142" s="35"/>
      <c r="C142" s="4"/>
      <c r="D142" s="3"/>
      <c r="E142" s="3"/>
      <c r="F142" s="27">
        <v>2020</v>
      </c>
      <c r="G142" s="28">
        <v>425.4</v>
      </c>
      <c r="H142" s="28">
        <v>0</v>
      </c>
      <c r="I142" s="28">
        <v>0</v>
      </c>
      <c r="J142" s="28">
        <v>0</v>
      </c>
      <c r="K142" s="28">
        <v>425.4</v>
      </c>
      <c r="L142" s="28">
        <v>0</v>
      </c>
    </row>
    <row r="143" spans="1:12" ht="30.6" customHeight="1">
      <c r="A143" s="35"/>
      <c r="B143" s="35"/>
      <c r="C143" s="4"/>
      <c r="D143" s="3"/>
      <c r="E143" s="3"/>
      <c r="F143" s="27">
        <v>2021</v>
      </c>
      <c r="G143" s="28">
        <v>465.1</v>
      </c>
      <c r="H143" s="28">
        <v>0</v>
      </c>
      <c r="I143" s="28">
        <v>0</v>
      </c>
      <c r="J143" s="28">
        <v>0</v>
      </c>
      <c r="K143" s="28">
        <v>465.1</v>
      </c>
      <c r="L143" s="28">
        <v>0</v>
      </c>
    </row>
    <row r="144" spans="1:12" ht="30.6" customHeight="1">
      <c r="A144" s="35"/>
      <c r="B144" s="35"/>
      <c r="C144" s="4"/>
      <c r="D144" s="3"/>
      <c r="E144" s="3"/>
      <c r="F144" s="27">
        <v>2022</v>
      </c>
      <c r="G144" s="28">
        <v>474.4</v>
      </c>
      <c r="H144" s="28">
        <v>0</v>
      </c>
      <c r="I144" s="28">
        <v>0</v>
      </c>
      <c r="J144" s="28">
        <v>0</v>
      </c>
      <c r="K144" s="28">
        <v>474.4</v>
      </c>
      <c r="L144" s="28">
        <v>0</v>
      </c>
    </row>
    <row r="145" spans="1:12" ht="30.6" customHeight="1">
      <c r="A145" s="35"/>
      <c r="B145" s="35"/>
      <c r="C145" s="4"/>
      <c r="D145" s="3"/>
      <c r="E145" s="3"/>
      <c r="F145" s="27">
        <v>2023</v>
      </c>
      <c r="G145" s="28">
        <v>472.76736</v>
      </c>
      <c r="H145" s="28">
        <v>0</v>
      </c>
      <c r="I145" s="28">
        <v>0</v>
      </c>
      <c r="J145" s="28">
        <v>0</v>
      </c>
      <c r="K145" s="28">
        <v>472.76736</v>
      </c>
      <c r="L145" s="28">
        <v>0</v>
      </c>
    </row>
    <row r="146" spans="1:12" ht="30.6" customHeight="1">
      <c r="A146" s="35"/>
      <c r="B146" s="35"/>
      <c r="C146" s="4"/>
      <c r="D146" s="3"/>
      <c r="E146" s="3"/>
      <c r="F146" s="27">
        <v>2024</v>
      </c>
      <c r="G146" s="28">
        <v>491.67804999999998</v>
      </c>
      <c r="H146" s="28">
        <v>0</v>
      </c>
      <c r="I146" s="28">
        <v>0</v>
      </c>
      <c r="J146" s="28">
        <v>0</v>
      </c>
      <c r="K146" s="28">
        <v>491.67804999999998</v>
      </c>
      <c r="L146" s="28">
        <v>0</v>
      </c>
    </row>
    <row r="147" spans="1:12" ht="30.6" customHeight="1">
      <c r="A147" s="35"/>
      <c r="B147" s="35"/>
      <c r="C147" s="4"/>
      <c r="D147" s="3"/>
      <c r="E147" s="3"/>
      <c r="F147" s="27">
        <v>2025</v>
      </c>
      <c r="G147" s="28">
        <v>511.34518000000003</v>
      </c>
      <c r="H147" s="28">
        <v>0</v>
      </c>
      <c r="I147" s="28">
        <v>0</v>
      </c>
      <c r="J147" s="28">
        <v>0</v>
      </c>
      <c r="K147" s="28">
        <v>511.34518000000003</v>
      </c>
      <c r="L147" s="28">
        <v>0</v>
      </c>
    </row>
    <row r="148" spans="1:12" ht="30.6" customHeight="1">
      <c r="A148" s="35" t="s">
        <v>55</v>
      </c>
      <c r="B148" s="35"/>
      <c r="C148" s="4" t="s">
        <v>32</v>
      </c>
      <c r="D148" s="3">
        <v>2019</v>
      </c>
      <c r="E148" s="3">
        <v>2025</v>
      </c>
      <c r="F148" s="27">
        <v>2019</v>
      </c>
      <c r="G148" s="28">
        <v>48219.67</v>
      </c>
      <c r="H148" s="28">
        <v>0</v>
      </c>
      <c r="I148" s="28">
        <v>0</v>
      </c>
      <c r="J148" s="28">
        <v>0</v>
      </c>
      <c r="K148" s="28">
        <v>48219.67</v>
      </c>
      <c r="L148" s="28">
        <v>0</v>
      </c>
    </row>
    <row r="149" spans="1:12" ht="30.6" customHeight="1">
      <c r="A149" s="35"/>
      <c r="B149" s="35"/>
      <c r="C149" s="4"/>
      <c r="D149" s="3"/>
      <c r="E149" s="3"/>
      <c r="F149" s="27">
        <v>2020</v>
      </c>
      <c r="G149" s="28">
        <v>48003.3</v>
      </c>
      <c r="H149" s="28">
        <v>0</v>
      </c>
      <c r="I149" s="28">
        <v>0</v>
      </c>
      <c r="J149" s="28">
        <v>0</v>
      </c>
      <c r="K149" s="28">
        <v>48003.3</v>
      </c>
      <c r="L149" s="28">
        <v>0</v>
      </c>
    </row>
    <row r="150" spans="1:12" ht="30.6" customHeight="1">
      <c r="A150" s="35"/>
      <c r="B150" s="35"/>
      <c r="C150" s="4"/>
      <c r="D150" s="3"/>
      <c r="E150" s="3"/>
      <c r="F150" s="27">
        <v>2021</v>
      </c>
      <c r="G150" s="28">
        <v>52479.7</v>
      </c>
      <c r="H150" s="28">
        <v>0</v>
      </c>
      <c r="I150" s="28">
        <v>0</v>
      </c>
      <c r="J150" s="28">
        <v>0</v>
      </c>
      <c r="K150" s="28">
        <v>52479.7</v>
      </c>
      <c r="L150" s="28">
        <v>0</v>
      </c>
    </row>
    <row r="151" spans="1:12" ht="30.6" customHeight="1">
      <c r="A151" s="35"/>
      <c r="B151" s="35"/>
      <c r="C151" s="4"/>
      <c r="D151" s="3"/>
      <c r="E151" s="3"/>
      <c r="F151" s="27">
        <v>2022</v>
      </c>
      <c r="G151" s="28">
        <v>53536.1</v>
      </c>
      <c r="H151" s="28">
        <v>0</v>
      </c>
      <c r="I151" s="28">
        <v>0</v>
      </c>
      <c r="J151" s="28">
        <v>0</v>
      </c>
      <c r="K151" s="28">
        <v>53536.1</v>
      </c>
      <c r="L151" s="28">
        <v>0</v>
      </c>
    </row>
    <row r="152" spans="1:12" ht="30.6" customHeight="1">
      <c r="A152" s="35"/>
      <c r="B152" s="35"/>
      <c r="C152" s="4"/>
      <c r="D152" s="3"/>
      <c r="E152" s="3"/>
      <c r="F152" s="27">
        <v>2023</v>
      </c>
      <c r="G152" s="28">
        <v>49628.567040000002</v>
      </c>
      <c r="H152" s="28">
        <v>0</v>
      </c>
      <c r="I152" s="28">
        <v>0</v>
      </c>
      <c r="J152" s="28">
        <v>0</v>
      </c>
      <c r="K152" s="28">
        <v>49628.567040000002</v>
      </c>
      <c r="L152" s="28">
        <v>0</v>
      </c>
    </row>
    <row r="153" spans="1:12" ht="30.6" customHeight="1">
      <c r="A153" s="35"/>
      <c r="B153" s="35"/>
      <c r="C153" s="4"/>
      <c r="D153" s="3"/>
      <c r="E153" s="3"/>
      <c r="F153" s="27">
        <v>2024</v>
      </c>
      <c r="G153" s="28">
        <v>51613.709719999999</v>
      </c>
      <c r="H153" s="28">
        <v>0</v>
      </c>
      <c r="I153" s="28">
        <v>0</v>
      </c>
      <c r="J153" s="28">
        <v>0</v>
      </c>
      <c r="K153" s="28">
        <v>51613.709719999999</v>
      </c>
      <c r="L153" s="28">
        <v>0</v>
      </c>
    </row>
    <row r="154" spans="1:12" ht="30.6" customHeight="1">
      <c r="A154" s="35"/>
      <c r="B154" s="35"/>
      <c r="C154" s="4"/>
      <c r="D154" s="3"/>
      <c r="E154" s="3"/>
      <c r="F154" s="27">
        <v>2025</v>
      </c>
      <c r="G154" s="28">
        <v>53678.258110000002</v>
      </c>
      <c r="H154" s="28">
        <v>0</v>
      </c>
      <c r="I154" s="28">
        <v>0</v>
      </c>
      <c r="J154" s="28">
        <v>0</v>
      </c>
      <c r="K154" s="28">
        <v>53678.258110000002</v>
      </c>
      <c r="L154" s="28">
        <v>0</v>
      </c>
    </row>
    <row r="155" spans="1:12" ht="48" customHeight="1">
      <c r="A155" s="1" t="s">
        <v>56</v>
      </c>
      <c r="B155" s="1"/>
      <c r="C155" s="29" t="s">
        <v>32</v>
      </c>
      <c r="D155" s="27">
        <v>2019</v>
      </c>
      <c r="E155" s="27">
        <v>2019</v>
      </c>
      <c r="F155" s="27">
        <v>2019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48" customHeight="1">
      <c r="A156" s="1" t="s">
        <v>57</v>
      </c>
      <c r="B156" s="1"/>
      <c r="C156" s="29" t="s">
        <v>32</v>
      </c>
      <c r="D156" s="27">
        <v>2019</v>
      </c>
      <c r="E156" s="27">
        <v>2019</v>
      </c>
      <c r="F156" s="27">
        <v>2019</v>
      </c>
      <c r="G156" s="28">
        <v>300</v>
      </c>
      <c r="H156" s="28">
        <v>0</v>
      </c>
      <c r="I156" s="28">
        <v>0</v>
      </c>
      <c r="J156" s="28">
        <v>0</v>
      </c>
      <c r="K156" s="28">
        <v>300</v>
      </c>
      <c r="L156" s="28">
        <v>0</v>
      </c>
    </row>
    <row r="157" spans="1:12" ht="48" customHeight="1">
      <c r="A157" s="35" t="s">
        <v>58</v>
      </c>
      <c r="B157" s="35"/>
      <c r="C157" s="4" t="s">
        <v>32</v>
      </c>
      <c r="D157" s="3">
        <v>2020</v>
      </c>
      <c r="E157" s="3">
        <v>2022</v>
      </c>
      <c r="F157" s="27">
        <v>2020</v>
      </c>
      <c r="G157" s="28">
        <v>500</v>
      </c>
      <c r="H157" s="28">
        <v>0</v>
      </c>
      <c r="I157" s="28">
        <v>0</v>
      </c>
      <c r="J157" s="28">
        <v>0</v>
      </c>
      <c r="K157" s="28">
        <v>500</v>
      </c>
      <c r="L157" s="28">
        <v>0</v>
      </c>
    </row>
    <row r="158" spans="1:12" ht="48" customHeight="1">
      <c r="A158" s="35"/>
      <c r="B158" s="35"/>
      <c r="C158" s="4"/>
      <c r="D158" s="3"/>
      <c r="E158" s="3"/>
      <c r="F158" s="27">
        <v>2021</v>
      </c>
      <c r="G158" s="28">
        <v>546.6</v>
      </c>
      <c r="H158" s="28">
        <v>0</v>
      </c>
      <c r="I158" s="28">
        <v>0</v>
      </c>
      <c r="J158" s="28">
        <v>0</v>
      </c>
      <c r="K158" s="28">
        <v>546.6</v>
      </c>
      <c r="L158" s="28">
        <v>0</v>
      </c>
    </row>
    <row r="159" spans="1:12" ht="48" customHeight="1">
      <c r="A159" s="35"/>
      <c r="B159" s="35"/>
      <c r="C159" s="4"/>
      <c r="D159" s="3"/>
      <c r="E159" s="3"/>
      <c r="F159" s="27">
        <v>2022</v>
      </c>
      <c r="G159" s="28">
        <v>557.6</v>
      </c>
      <c r="H159" s="28">
        <v>0</v>
      </c>
      <c r="I159" s="28">
        <v>0</v>
      </c>
      <c r="J159" s="28">
        <v>0</v>
      </c>
      <c r="K159" s="28">
        <v>557.6</v>
      </c>
      <c r="L159" s="28">
        <v>0</v>
      </c>
    </row>
    <row r="160" spans="1:12" ht="48" customHeight="1">
      <c r="A160" s="2" t="s">
        <v>59</v>
      </c>
      <c r="B160" s="2"/>
      <c r="C160" s="4" t="s">
        <v>60</v>
      </c>
      <c r="D160" s="3">
        <v>2020</v>
      </c>
      <c r="E160" s="3">
        <v>2025</v>
      </c>
      <c r="F160" s="27">
        <v>2020</v>
      </c>
      <c r="G160" s="28">
        <v>731.9</v>
      </c>
      <c r="H160" s="28">
        <v>0</v>
      </c>
      <c r="I160" s="28">
        <v>0</v>
      </c>
      <c r="J160" s="28">
        <v>0</v>
      </c>
      <c r="K160" s="28">
        <v>731.9</v>
      </c>
      <c r="L160" s="28">
        <v>0</v>
      </c>
    </row>
    <row r="161" spans="1:12" ht="48" customHeight="1">
      <c r="A161" s="2"/>
      <c r="B161" s="2"/>
      <c r="C161" s="4"/>
      <c r="D161" s="3"/>
      <c r="E161" s="3"/>
      <c r="F161" s="27">
        <v>2021</v>
      </c>
      <c r="G161" s="28">
        <v>800.2</v>
      </c>
      <c r="H161" s="28">
        <v>0</v>
      </c>
      <c r="I161" s="28">
        <v>0</v>
      </c>
      <c r="J161" s="28">
        <v>0</v>
      </c>
      <c r="K161" s="28">
        <v>800.2</v>
      </c>
      <c r="L161" s="28">
        <v>0</v>
      </c>
    </row>
    <row r="162" spans="1:12" ht="48" customHeight="1">
      <c r="A162" s="2"/>
      <c r="B162" s="2"/>
      <c r="C162" s="4"/>
      <c r="D162" s="3"/>
      <c r="E162" s="3"/>
      <c r="F162" s="27">
        <v>2022</v>
      </c>
      <c r="G162" s="28">
        <v>816.3</v>
      </c>
      <c r="H162" s="28">
        <v>0</v>
      </c>
      <c r="I162" s="28">
        <v>0</v>
      </c>
      <c r="J162" s="28">
        <v>0</v>
      </c>
      <c r="K162" s="28">
        <v>816.3</v>
      </c>
      <c r="L162" s="28">
        <v>0</v>
      </c>
    </row>
    <row r="163" spans="1:12" ht="48" customHeight="1">
      <c r="A163" s="2"/>
      <c r="B163" s="2"/>
      <c r="C163" s="4"/>
      <c r="D163" s="3"/>
      <c r="E163" s="3"/>
      <c r="F163" s="27">
        <v>2023</v>
      </c>
      <c r="G163" s="28">
        <v>593.03800000000001</v>
      </c>
      <c r="H163" s="28">
        <v>0</v>
      </c>
      <c r="I163" s="28">
        <v>0</v>
      </c>
      <c r="J163" s="28">
        <v>0</v>
      </c>
      <c r="K163" s="28">
        <v>593.03800000000001</v>
      </c>
      <c r="L163" s="28">
        <v>0</v>
      </c>
    </row>
    <row r="164" spans="1:12" ht="48" customHeight="1">
      <c r="A164" s="2"/>
      <c r="B164" s="2"/>
      <c r="C164" s="4"/>
      <c r="D164" s="3"/>
      <c r="E164" s="3"/>
      <c r="F164" s="27">
        <v>2024</v>
      </c>
      <c r="G164" s="28">
        <v>568.72400000000005</v>
      </c>
      <c r="H164" s="28">
        <v>0</v>
      </c>
      <c r="I164" s="28">
        <v>0</v>
      </c>
      <c r="J164" s="28">
        <v>0</v>
      </c>
      <c r="K164" s="28">
        <v>568.72400000000005</v>
      </c>
      <c r="L164" s="28">
        <v>0</v>
      </c>
    </row>
    <row r="165" spans="1:12" ht="48" customHeight="1">
      <c r="A165" s="2"/>
      <c r="B165" s="2"/>
      <c r="C165" s="4"/>
      <c r="D165" s="3"/>
      <c r="E165" s="3"/>
      <c r="F165" s="27">
        <v>2025</v>
      </c>
      <c r="G165" s="28">
        <v>415.99200000000002</v>
      </c>
      <c r="H165" s="28">
        <v>0</v>
      </c>
      <c r="I165" s="28">
        <v>0</v>
      </c>
      <c r="J165" s="28">
        <v>0</v>
      </c>
      <c r="K165" s="28">
        <v>415.99200000000002</v>
      </c>
      <c r="L165" s="28">
        <v>0</v>
      </c>
    </row>
    <row r="166" spans="1:12" ht="27.4" customHeight="1">
      <c r="A166" s="6" t="s">
        <v>61</v>
      </c>
      <c r="B166" s="6"/>
      <c r="C166" s="30"/>
      <c r="D166" s="31"/>
      <c r="E166" s="31"/>
      <c r="F166" s="31"/>
      <c r="G166" s="33">
        <f t="shared" ref="G166:L166" si="12">G134+G135+G136+G137+G138+G139+G140</f>
        <v>366239.34945999994</v>
      </c>
      <c r="H166" s="33">
        <f t="shared" si="12"/>
        <v>0</v>
      </c>
      <c r="I166" s="33">
        <f t="shared" si="12"/>
        <v>0</v>
      </c>
      <c r="J166" s="33">
        <f t="shared" si="12"/>
        <v>0</v>
      </c>
      <c r="K166" s="33">
        <f t="shared" si="12"/>
        <v>366239.34945999994</v>
      </c>
      <c r="L166" s="33">
        <f t="shared" si="12"/>
        <v>0</v>
      </c>
    </row>
  </sheetData>
  <mergeCells count="114">
    <mergeCell ref="A160:B165"/>
    <mergeCell ref="C160:C165"/>
    <mergeCell ref="D160:D165"/>
    <mergeCell ref="E160:E165"/>
    <mergeCell ref="A166:B166"/>
    <mergeCell ref="A148:B154"/>
    <mergeCell ref="C148:C154"/>
    <mergeCell ref="D148:D154"/>
    <mergeCell ref="E148:E154"/>
    <mergeCell ref="A155:B155"/>
    <mergeCell ref="A156:B156"/>
    <mergeCell ref="A157:B159"/>
    <mergeCell ref="C157:C159"/>
    <mergeCell ref="D157:D159"/>
    <mergeCell ref="E157:E159"/>
    <mergeCell ref="A133:B133"/>
    <mergeCell ref="A134:B140"/>
    <mergeCell ref="C134:C140"/>
    <mergeCell ref="D134:D140"/>
    <mergeCell ref="E134:E140"/>
    <mergeCell ref="A141:B147"/>
    <mergeCell ref="C141:C147"/>
    <mergeCell ref="D141:D147"/>
    <mergeCell ref="E141:E147"/>
    <mergeCell ref="A123:B123"/>
    <mergeCell ref="A124:B127"/>
    <mergeCell ref="C124:C127"/>
    <mergeCell ref="D124:D127"/>
    <mergeCell ref="E124:E127"/>
    <mergeCell ref="A128:B128"/>
    <mergeCell ref="A129:B132"/>
    <mergeCell ref="C129:C132"/>
    <mergeCell ref="D129:D132"/>
    <mergeCell ref="E129:E132"/>
    <mergeCell ref="A107:B107"/>
    <mergeCell ref="A108:B108"/>
    <mergeCell ref="A109:B115"/>
    <mergeCell ref="C109:C115"/>
    <mergeCell ref="D109:D115"/>
    <mergeCell ref="E109:E115"/>
    <mergeCell ref="A116:B122"/>
    <mergeCell ref="C116:C122"/>
    <mergeCell ref="D116:D122"/>
    <mergeCell ref="E116:E122"/>
    <mergeCell ref="A86:B92"/>
    <mergeCell ref="C86:C92"/>
    <mergeCell ref="D86:D92"/>
    <mergeCell ref="E86:E92"/>
    <mergeCell ref="A93:B99"/>
    <mergeCell ref="C93:C99"/>
    <mergeCell ref="D93:D99"/>
    <mergeCell ref="E93:E99"/>
    <mergeCell ref="A100:B106"/>
    <mergeCell ref="C100:C106"/>
    <mergeCell ref="D100:D106"/>
    <mergeCell ref="E100:E106"/>
    <mergeCell ref="A71:B71"/>
    <mergeCell ref="A72:B78"/>
    <mergeCell ref="C72:C78"/>
    <mergeCell ref="D72:D78"/>
    <mergeCell ref="E72:E78"/>
    <mergeCell ref="A79:B85"/>
    <mergeCell ref="C79:C85"/>
    <mergeCell ref="D79:D85"/>
    <mergeCell ref="E79:E85"/>
    <mergeCell ref="A59:B59"/>
    <mergeCell ref="A60:B63"/>
    <mergeCell ref="C60:C63"/>
    <mergeCell ref="D60:D63"/>
    <mergeCell ref="E60:E63"/>
    <mergeCell ref="A64:B70"/>
    <mergeCell ref="C64:C70"/>
    <mergeCell ref="D64:D70"/>
    <mergeCell ref="E64:E70"/>
    <mergeCell ref="A43:B43"/>
    <mergeCell ref="A44:B44"/>
    <mergeCell ref="A45:B51"/>
    <mergeCell ref="C45:C51"/>
    <mergeCell ref="D45:D51"/>
    <mergeCell ref="E45:E51"/>
    <mergeCell ref="A52:B58"/>
    <mergeCell ref="C52:C58"/>
    <mergeCell ref="D52:D58"/>
    <mergeCell ref="E52:E58"/>
    <mergeCell ref="A22:B28"/>
    <mergeCell ref="C22:C28"/>
    <mergeCell ref="D22:D28"/>
    <mergeCell ref="E22:E28"/>
    <mergeCell ref="A29:B35"/>
    <mergeCell ref="C29:C35"/>
    <mergeCell ref="D29:D35"/>
    <mergeCell ref="E29:E35"/>
    <mergeCell ref="A36:B42"/>
    <mergeCell ref="C36:C42"/>
    <mergeCell ref="D36:D42"/>
    <mergeCell ref="E36:E42"/>
    <mergeCell ref="A7:B13"/>
    <mergeCell ref="C7:C13"/>
    <mergeCell ref="D7:D13"/>
    <mergeCell ref="E7:E13"/>
    <mergeCell ref="A14:B14"/>
    <mergeCell ref="A15:B21"/>
    <mergeCell ref="C15:C21"/>
    <mergeCell ref="D15:D21"/>
    <mergeCell ref="E15:E21"/>
    <mergeCell ref="B1:L1"/>
    <mergeCell ref="A2:L2"/>
    <mergeCell ref="A3:L3"/>
    <mergeCell ref="A4:B5"/>
    <mergeCell ref="C4:C5"/>
    <mergeCell ref="D4:E4"/>
    <mergeCell ref="F4:F5"/>
    <mergeCell ref="H4:L4"/>
    <mergeCell ref="A6:B6"/>
  </mergeCells>
  <pageMargins left="0.51181102362204722" right="0.23622047244094491" top="0.47244094488188981" bottom="0.19685039370078741" header="0.51181102362204722" footer="0.51181102362204722"/>
  <pageSetup paperSize="9" scale="66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3</cp:revision>
  <cp:lastPrinted>2020-02-21T07:12:16Z</cp:lastPrinted>
  <dcterms:created xsi:type="dcterms:W3CDTF">2016-05-19T12:49:26Z</dcterms:created>
  <dcterms:modified xsi:type="dcterms:W3CDTF">2020-02-21T07:12:19Z</dcterms:modified>
  <dc:language>ru-RU</dc:language>
</cp:coreProperties>
</file>