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Прил. 1 2018-2020" sheetId="1" r:id="rId1"/>
  </sheets>
  <definedNames>
    <definedName name="_xlnm.Print_Area" localSheetId="0">'Прил. 1 2018-2020'!$A$1:$K$55</definedName>
  </definedNames>
  <calcPr fullCalcOnLoad="1"/>
</workbook>
</file>

<file path=xl/sharedStrings.xml><?xml version="1.0" encoding="utf-8"?>
<sst xmlns="http://schemas.openxmlformats.org/spreadsheetml/2006/main" count="70" uniqueCount="46">
  <si>
    <t>Приложение 1 к паспорту Программы</t>
  </si>
  <si>
    <t>ПЛАН</t>
  </si>
  <si>
    <t>реализации мероприятий муниципальной программы</t>
  </si>
  <si>
    <t>«Обеспечение жильем граждан Сланцевского городского поселения»</t>
  </si>
  <si>
    <t>Наименование муниципальной программы, подпрограммы</t>
  </si>
  <si>
    <t>Ответственный исполнитель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</si>
  <si>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</si>
  <si>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</si>
  <si>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</si>
  <si>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</si>
  <si>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</si>
  <si>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</si>
  <si>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</si>
  <si>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</si>
  <si>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</si>
  <si>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Бюджет района</t>
  </si>
  <si>
    <t>Администрация Сланцевского муниципального района Ленинградской              области,         КУМИ Сланцевского муниципального района Ленинградской области</t>
  </si>
  <si>
    <r>
      <t xml:space="preserve">Муниципальная программа </t>
    </r>
    <r>
      <rPr>
        <sz val="10"/>
        <rFont val="Arial"/>
        <family val="2"/>
      </rPr>
      <t>«Обеспечение жильем граждан Сланцевского городского поселения» на 2018-2020 годы</t>
    </r>
  </si>
  <si>
    <t>по итогам конкурса</t>
  </si>
  <si>
    <r>
      <t xml:space="preserve">Подпрограмма 1. </t>
    </r>
    <r>
      <rPr>
        <sz val="10"/>
        <rFont val="Arial"/>
        <family val="2"/>
      </rPr>
      <t>«Поддержка граждан, нуждающихся в улучшении жилищных условий» на 2018-2020 годы</t>
    </r>
  </si>
  <si>
    <t>постановлением администрации</t>
  </si>
  <si>
    <t>Сланцевского муницпального района</t>
  </si>
  <si>
    <t>Сланцевского муниципального района</t>
  </si>
  <si>
    <t>УТВЕРЖДЕН</t>
  </si>
  <si>
    <t>ИТОГО:</t>
  </si>
  <si>
    <t>Итого по Подпрограмме 1:</t>
  </si>
  <si>
    <t>(приложение )</t>
  </si>
  <si>
    <t>Основное мероприятие 1.1.:</t>
  </si>
  <si>
    <t xml:space="preserve"> Реализация мероприятий подпрограммы "Обеспечение жильем молодых семей" федеральной целевой программы "Жилище"</t>
  </si>
  <si>
    <t>Основное мероприятие 1.2.:</t>
  </si>
  <si>
    <t xml:space="preserve"> Реализация мероприятий основного мероприятия "Улучшение жилищных условий молодых граждан (молодых семей)"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</si>
  <si>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1.3.:</t>
  </si>
  <si>
    <t xml:space="preserve"> Реализация мероприятий основного мероприятия "Улучшение жилищных условий граждан с использованием средств ипотечного кредита (займа)"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</si>
  <si>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 xml:space="preserve"> Реализация мероприятий подпрограммы "Поддержка граждан, нуждающихся в улучшении жилищных условий, на основе принципов ипотечного кредитования в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</t>
  </si>
  <si>
    <t xml:space="preserve">Реализация мероприятий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 </t>
  </si>
  <si>
    <t>Основное мероприятие 1.4.:</t>
  </si>
  <si>
    <t>Реализация мероприятий основного мероприятия «Оказание поддержки гражданам, пострадавшим в результате пожара муниципального жилищного фонда»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</si>
  <si>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1.5.</t>
  </si>
  <si>
    <t xml:space="preserve"> Реализация мероприятий основного мероприятия «Переселение граждан из аварийного жилищного фонда" подпрограммы "Содействие в обеспечении жильем граждан Ленинградской области" ГП ЛО "Формирование городской среды и обеспечение качественным жильем граждан на территории Ленинградской области"</t>
  </si>
  <si>
    <t>Основное мероприятие 1.6.:</t>
  </si>
  <si>
    <t>Основное мероприятие 1.7.:</t>
  </si>
  <si>
    <t>Приобретение жилых помещений  для расселения граждан из аварийного жилищного фонда</t>
  </si>
  <si>
    <t xml:space="preserve"> Демонтаж зданий аварийного жилищного фонда</t>
  </si>
  <si>
    <t>Демонтаж зданий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</si>
  <si>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>Реализация мероприятий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коммунальных услуг"    ГП   РФ   "Обеспечение доступным и комфортным жильем и коммунальными услугами граждан Российской Федерации"</t>
  </si>
  <si>
    <t>от  30.07.2019  № 1051-п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</si>
</sst>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"/>
    <numFmt numFmtId="174" formatCode="0.000"/>
    <numFmt numFmtId="175" formatCode="0.0000"/>
    <numFmt numFmtId="176" formatCode="_-* #,##0.00000_р_._-;\-* #,##0.00000_р_._-;_-* &quot;-&quot;?????_р_._-;_-@_-"/>
    <numFmt numFmtId="177" formatCode="#,##0.00000_ ;\-#,##0.00000\ "/>
  </numFmts>
  <fonts count="38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176" fontId="0" fillId="0" borderId="10" xfId="0" applyNumberFormat="1" applyBorder="1" applyAlignment="1">
      <alignment horizontal="left"/>
    </xf>
    <xf numFmtId="176" fontId="1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right" wrapText="1"/>
    </xf>
    <xf numFmtId="176" fontId="0" fillId="0" borderId="11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6" fontId="0" fillId="0" borderId="12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tabSelected="1" zoomScaleSheetLayoutView="50" workbookViewId="0" topLeftCell="B19">
      <pane ySplit="1" topLeftCell="A1" activePane="bottomLeft" state="split"/>
      <selection pane="topLeft" activeCell="B8" sqref="B8:K9"/>
      <selection pane="bottomLeft" activeCell="M16" sqref="M16"/>
    </sheetView>
  </sheetViews>
  <sheetFormatPr defaultColWidth="11.57421875" defaultRowHeight="12.75"/>
  <cols>
    <col min="1" max="1" width="0" style="0" hidden="1" customWidth="1"/>
    <col min="2" max="2" width="22.421875" style="0" customWidth="1"/>
    <col min="3" max="3" width="16.421875" style="0" customWidth="1"/>
    <col min="4" max="5" width="11.8515625" style="0" bestFit="1" customWidth="1"/>
    <col min="6" max="6" width="12.57421875" style="0" bestFit="1" customWidth="1"/>
    <col min="7" max="7" width="14.57421875" style="0" customWidth="1"/>
    <col min="8" max="8" width="13.8515625" style="0" bestFit="1" customWidth="1"/>
    <col min="9" max="10" width="17.00390625" style="0" bestFit="1" customWidth="1"/>
    <col min="11" max="11" width="13.8515625" style="0" bestFit="1" customWidth="1"/>
    <col min="12" max="12" width="13.28125" style="0" bestFit="1" customWidth="1"/>
  </cols>
  <sheetData>
    <row r="1" spans="2:11" ht="12.75">
      <c r="B1" s="12"/>
      <c r="C1" s="12"/>
      <c r="D1" s="12"/>
      <c r="E1" s="12"/>
      <c r="F1" s="12"/>
      <c r="G1" s="12"/>
      <c r="H1" s="12"/>
      <c r="I1" s="41" t="s">
        <v>23</v>
      </c>
      <c r="J1" s="42"/>
      <c r="K1" s="42"/>
    </row>
    <row r="2" spans="2:11" ht="12.75">
      <c r="B2" s="12"/>
      <c r="C2" s="12"/>
      <c r="D2" s="12"/>
      <c r="E2" s="12"/>
      <c r="F2" s="12"/>
      <c r="G2" s="12"/>
      <c r="H2" s="12"/>
      <c r="I2" s="41" t="s">
        <v>20</v>
      </c>
      <c r="J2" s="42" t="s">
        <v>20</v>
      </c>
      <c r="K2" s="42"/>
    </row>
    <row r="3" spans="2:11" ht="12.75">
      <c r="B3" s="12"/>
      <c r="C3" s="12"/>
      <c r="D3" s="12"/>
      <c r="E3" s="12"/>
      <c r="F3" s="12"/>
      <c r="G3" s="12"/>
      <c r="H3" s="12"/>
      <c r="I3" s="41" t="s">
        <v>22</v>
      </c>
      <c r="J3" s="42" t="s">
        <v>21</v>
      </c>
      <c r="K3" s="42"/>
    </row>
    <row r="4" spans="2:11" ht="12.75">
      <c r="B4" s="12"/>
      <c r="C4" s="12"/>
      <c r="D4" s="12"/>
      <c r="E4" s="12"/>
      <c r="F4" s="12"/>
      <c r="G4" s="12"/>
      <c r="H4" s="12"/>
      <c r="I4" s="41" t="s">
        <v>45</v>
      </c>
      <c r="J4" s="42"/>
      <c r="K4" s="42"/>
    </row>
    <row r="5" spans="2:11" ht="12.75">
      <c r="B5" s="12"/>
      <c r="C5" s="12"/>
      <c r="D5" s="12"/>
      <c r="E5" s="12"/>
      <c r="F5" s="12"/>
      <c r="G5" s="12"/>
      <c r="H5" s="12"/>
      <c r="I5" s="41" t="s">
        <v>26</v>
      </c>
      <c r="J5" s="42"/>
      <c r="K5" s="42"/>
    </row>
    <row r="6" spans="2:11" ht="12.75">
      <c r="B6" s="12"/>
      <c r="C6" s="12"/>
      <c r="D6" s="12"/>
      <c r="E6" s="12"/>
      <c r="F6" s="12"/>
      <c r="G6" s="12"/>
      <c r="H6" s="12"/>
      <c r="I6" s="13"/>
      <c r="J6" s="43"/>
      <c r="K6" s="43"/>
    </row>
    <row r="7" spans="2:11" ht="12.75">
      <c r="B7" s="12"/>
      <c r="C7" s="12"/>
      <c r="D7" s="12"/>
      <c r="E7" s="12"/>
      <c r="F7" s="12"/>
      <c r="G7" s="12"/>
      <c r="H7" s="12"/>
      <c r="I7" s="44" t="s">
        <v>0</v>
      </c>
      <c r="J7" s="44"/>
      <c r="K7" s="44"/>
    </row>
    <row r="8" spans="3:11" ht="12.75">
      <c r="C8" s="12"/>
      <c r="D8" s="12"/>
      <c r="E8" s="12"/>
      <c r="F8" s="12"/>
      <c r="G8" s="12"/>
      <c r="H8" s="12"/>
      <c r="I8" s="13"/>
      <c r="J8" s="12"/>
      <c r="K8" s="12"/>
    </row>
    <row r="9" spans="2:11" ht="12.75">
      <c r="B9" s="61" t="s">
        <v>1</v>
      </c>
      <c r="C9" s="44"/>
      <c r="D9" s="44"/>
      <c r="E9" s="44"/>
      <c r="F9" s="44"/>
      <c r="G9" s="44"/>
      <c r="H9" s="44"/>
      <c r="I9" s="44"/>
      <c r="J9" s="44"/>
      <c r="K9" s="44"/>
    </row>
    <row r="10" spans="2:11" ht="12.75">
      <c r="B10" s="44" t="s">
        <v>2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44" t="s">
        <v>3</v>
      </c>
      <c r="C11" s="44"/>
      <c r="D11" s="44"/>
      <c r="E11" s="44"/>
      <c r="F11" s="44"/>
      <c r="G11" s="44"/>
      <c r="H11" s="44"/>
      <c r="I11" s="44"/>
      <c r="J11" s="44"/>
      <c r="K11" s="44"/>
    </row>
    <row r="12" ht="6" customHeight="1"/>
    <row r="13" spans="2:11" ht="13.5" customHeight="1">
      <c r="B13" s="36" t="s">
        <v>4</v>
      </c>
      <c r="C13" s="36" t="s">
        <v>5</v>
      </c>
      <c r="D13" s="37" t="s">
        <v>6</v>
      </c>
      <c r="E13" s="37"/>
      <c r="F13" s="36" t="s">
        <v>7</v>
      </c>
      <c r="G13" s="37" t="s">
        <v>8</v>
      </c>
      <c r="H13" s="37"/>
      <c r="I13" s="37"/>
      <c r="J13" s="37"/>
      <c r="K13" s="37"/>
    </row>
    <row r="14" spans="2:11" ht="42.75" customHeight="1">
      <c r="B14" s="36"/>
      <c r="C14" s="36"/>
      <c r="D14" s="2" t="s">
        <v>9</v>
      </c>
      <c r="E14" s="2" t="s">
        <v>10</v>
      </c>
      <c r="F14" s="36"/>
      <c r="G14" s="2" t="s">
        <v>11</v>
      </c>
      <c r="H14" s="2" t="s">
        <v>12</v>
      </c>
      <c r="I14" s="2" t="s">
        <v>13</v>
      </c>
      <c r="J14" s="2" t="s">
        <v>14</v>
      </c>
      <c r="K14" s="2" t="s">
        <v>15</v>
      </c>
    </row>
    <row r="15" spans="2:11" s="3" customFormat="1" ht="12.75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</row>
    <row r="16" spans="2:11" ht="51" customHeight="1">
      <c r="B16" s="38" t="s">
        <v>17</v>
      </c>
      <c r="C16" s="36" t="s">
        <v>16</v>
      </c>
      <c r="D16" s="38">
        <v>2018</v>
      </c>
      <c r="E16" s="38">
        <v>2020</v>
      </c>
      <c r="F16" s="5">
        <v>2018</v>
      </c>
      <c r="G16" s="35">
        <f>G20</f>
        <v>20724.83863</v>
      </c>
      <c r="H16" s="24">
        <f>H20</f>
        <v>481.55128</v>
      </c>
      <c r="I16" s="24">
        <f>I20</f>
        <v>11807.753509999999</v>
      </c>
      <c r="J16" s="24">
        <f aca="true" t="shared" si="0" ref="H16:K18">J20</f>
        <v>7627.29158</v>
      </c>
      <c r="K16" s="24">
        <f t="shared" si="0"/>
        <v>808.24226</v>
      </c>
    </row>
    <row r="17" spans="2:11" ht="51" customHeight="1">
      <c r="B17" s="38"/>
      <c r="C17" s="38"/>
      <c r="D17" s="38"/>
      <c r="E17" s="38"/>
      <c r="F17" s="5">
        <v>2019</v>
      </c>
      <c r="G17" s="35">
        <f>G21</f>
        <v>38144.94973</v>
      </c>
      <c r="H17" s="24">
        <f t="shared" si="0"/>
        <v>457.10121</v>
      </c>
      <c r="I17" s="24">
        <f t="shared" si="0"/>
        <v>29440.182389999998</v>
      </c>
      <c r="J17" s="24">
        <f t="shared" si="0"/>
        <v>8247.66613</v>
      </c>
      <c r="K17" s="24">
        <v>0</v>
      </c>
    </row>
    <row r="18" spans="2:11" ht="65.25" customHeight="1">
      <c r="B18" s="38"/>
      <c r="C18" s="38"/>
      <c r="D18" s="38"/>
      <c r="E18" s="38"/>
      <c r="F18" s="5">
        <v>2020</v>
      </c>
      <c r="G18" s="25">
        <f>G22</f>
        <v>890.1</v>
      </c>
      <c r="H18" s="23" t="s">
        <v>18</v>
      </c>
      <c r="I18" s="23" t="s">
        <v>18</v>
      </c>
      <c r="J18" s="24">
        <f t="shared" si="0"/>
        <v>890.1</v>
      </c>
      <c r="K18" s="24">
        <f t="shared" si="0"/>
        <v>0</v>
      </c>
    </row>
    <row r="19" spans="2:12" ht="24" customHeight="1">
      <c r="B19" s="14" t="s">
        <v>24</v>
      </c>
      <c r="C19" s="14"/>
      <c r="D19" s="14"/>
      <c r="E19" s="14"/>
      <c r="F19" s="5"/>
      <c r="G19" s="26">
        <f>SUM(G16:G18)</f>
        <v>59759.88836</v>
      </c>
      <c r="H19" s="27">
        <f>H16+H17</f>
        <v>938.65249</v>
      </c>
      <c r="I19" s="28">
        <f>SUM(I16:I18)</f>
        <v>41247.9359</v>
      </c>
      <c r="J19" s="28">
        <f>SUM(J16:J18)</f>
        <v>16765.057709999997</v>
      </c>
      <c r="K19" s="28">
        <f>SUM(K16:K18)</f>
        <v>808.24226</v>
      </c>
      <c r="L19" s="18"/>
    </row>
    <row r="20" spans="2:11" ht="79.5" customHeight="1">
      <c r="B20" s="38" t="s">
        <v>19</v>
      </c>
      <c r="C20" s="36" t="s">
        <v>16</v>
      </c>
      <c r="D20" s="38">
        <v>2018</v>
      </c>
      <c r="E20" s="38">
        <v>2020</v>
      </c>
      <c r="F20" s="5">
        <v>2018</v>
      </c>
      <c r="G20" s="35">
        <f>SUM(H20:K20)</f>
        <v>20724.83863</v>
      </c>
      <c r="H20" s="24">
        <f>H24+H29+H34++H39+H44++H48+H51</f>
        <v>481.55128</v>
      </c>
      <c r="I20" s="24">
        <f>I24+I29+I34+I39+I44++I48+I51</f>
        <v>11807.753509999999</v>
      </c>
      <c r="J20" s="24">
        <f>J24+J29+J34+J39+J44+J48+J51</f>
        <v>7627.29158</v>
      </c>
      <c r="K20" s="24">
        <f>K24+K29+K34+K39+K44+K48+K51</f>
        <v>808.24226</v>
      </c>
    </row>
    <row r="21" spans="2:11" ht="81" customHeight="1">
      <c r="B21" s="38"/>
      <c r="C21" s="38"/>
      <c r="D21" s="38"/>
      <c r="E21" s="38"/>
      <c r="F21" s="5">
        <v>2019</v>
      </c>
      <c r="G21" s="35">
        <f>SUM(H21:K21)</f>
        <v>38144.94973</v>
      </c>
      <c r="H21" s="29">
        <f>H26+H31+H36+H41+H49+H53</f>
        <v>457.10121</v>
      </c>
      <c r="I21" s="29">
        <f>I26+I41+I49+I53</f>
        <v>29440.182389999998</v>
      </c>
      <c r="J21" s="24">
        <f>J26+J31+J36+J41+J49+J53</f>
        <v>8247.66613</v>
      </c>
      <c r="K21" s="24">
        <f>K26+K31+K36+K41+K49+K53</f>
        <v>0</v>
      </c>
    </row>
    <row r="22" spans="2:11" ht="77.25" customHeight="1">
      <c r="B22" s="38"/>
      <c r="C22" s="38"/>
      <c r="D22" s="38"/>
      <c r="E22" s="38"/>
      <c r="F22" s="5">
        <v>2020</v>
      </c>
      <c r="G22" s="24">
        <f>SUM(H22:K22)</f>
        <v>890.1</v>
      </c>
      <c r="H22" s="23" t="s">
        <v>18</v>
      </c>
      <c r="I22" s="23" t="s">
        <v>18</v>
      </c>
      <c r="J22" s="24">
        <f>J27+J32+J37+J42</f>
        <v>890.1</v>
      </c>
      <c r="K22" s="24">
        <f>K27+K32+K37+K42</f>
        <v>0</v>
      </c>
    </row>
    <row r="23" spans="2:12" ht="33.75" customHeight="1">
      <c r="B23" s="14" t="s">
        <v>24</v>
      </c>
      <c r="C23" s="14"/>
      <c r="D23" s="14"/>
      <c r="E23" s="14"/>
      <c r="F23" s="5"/>
      <c r="G23" s="26">
        <f>SUM(H23:K23)</f>
        <v>59759.888360000004</v>
      </c>
      <c r="H23" s="27">
        <f>H55</f>
        <v>938.65249</v>
      </c>
      <c r="I23" s="27">
        <f>I55</f>
        <v>41247.935900000004</v>
      </c>
      <c r="J23" s="28">
        <f>J55</f>
        <v>16765.05771</v>
      </c>
      <c r="K23" s="28">
        <f>K55</f>
        <v>808.24226</v>
      </c>
      <c r="L23" s="18"/>
    </row>
    <row r="24" spans="2:12" ht="30" customHeight="1">
      <c r="B24" s="22" t="s">
        <v>27</v>
      </c>
      <c r="C24" s="55" t="s">
        <v>16</v>
      </c>
      <c r="D24" s="58">
        <v>2018</v>
      </c>
      <c r="E24" s="50">
        <v>2020</v>
      </c>
      <c r="F24" s="47">
        <v>2018</v>
      </c>
      <c r="G24" s="53">
        <f>SUM(H24:K25)</f>
        <v>2912.238</v>
      </c>
      <c r="H24" s="53">
        <v>481.55128</v>
      </c>
      <c r="I24" s="53">
        <v>2284.68072</v>
      </c>
      <c r="J24" s="53">
        <v>146.006</v>
      </c>
      <c r="K24" s="53">
        <v>0</v>
      </c>
      <c r="L24" s="18"/>
    </row>
    <row r="25" spans="2:11" ht="153" customHeight="1">
      <c r="B25" s="8" t="s">
        <v>28</v>
      </c>
      <c r="C25" s="56"/>
      <c r="D25" s="59"/>
      <c r="E25" s="46"/>
      <c r="F25" s="48"/>
      <c r="G25" s="54"/>
      <c r="H25" s="54"/>
      <c r="I25" s="54"/>
      <c r="J25" s="54"/>
      <c r="K25" s="54"/>
    </row>
    <row r="26" spans="2:11" ht="78" customHeight="1">
      <c r="B26" s="51" t="s">
        <v>44</v>
      </c>
      <c r="C26" s="56"/>
      <c r="D26" s="59"/>
      <c r="E26" s="46"/>
      <c r="F26" s="5">
        <v>2019</v>
      </c>
      <c r="G26" s="24">
        <f>SUM(H26:K26)</f>
        <v>4828.049999999999</v>
      </c>
      <c r="H26" s="30">
        <v>457.10121</v>
      </c>
      <c r="I26" s="30">
        <v>4124.71779</v>
      </c>
      <c r="J26" s="24">
        <v>246.231</v>
      </c>
      <c r="K26" s="24">
        <v>0</v>
      </c>
    </row>
    <row r="27" spans="2:11" ht="241.5" customHeight="1">
      <c r="B27" s="52"/>
      <c r="C27" s="57"/>
      <c r="D27" s="60"/>
      <c r="E27" s="40"/>
      <c r="F27" s="5">
        <v>2020</v>
      </c>
      <c r="G27" s="24">
        <f>SUM(H27:K27)</f>
        <v>394</v>
      </c>
      <c r="H27" s="21" t="s">
        <v>18</v>
      </c>
      <c r="I27" s="21" t="s">
        <v>18</v>
      </c>
      <c r="J27" s="24">
        <v>394</v>
      </c>
      <c r="K27" s="24">
        <v>0</v>
      </c>
    </row>
    <row r="28" spans="2:11" ht="34.5" customHeight="1">
      <c r="B28" s="14" t="s">
        <v>24</v>
      </c>
      <c r="C28" s="1"/>
      <c r="D28" s="1"/>
      <c r="E28" s="1"/>
      <c r="F28" s="5"/>
      <c r="G28" s="26">
        <f>SUM(G24:G27)</f>
        <v>8134.287999999999</v>
      </c>
      <c r="H28" s="27">
        <f>SUM(H24:H27)</f>
        <v>938.65249</v>
      </c>
      <c r="I28" s="27">
        <f>SUM(I24:I27)</f>
        <v>6409.398509999999</v>
      </c>
      <c r="J28" s="28">
        <f>SUM(J24:J27)</f>
        <v>786.237</v>
      </c>
      <c r="K28" s="28">
        <f>SUM(K24:K27)</f>
        <v>0</v>
      </c>
    </row>
    <row r="29" spans="2:11" ht="35.25" customHeight="1">
      <c r="B29" s="22" t="s">
        <v>29</v>
      </c>
      <c r="C29" s="45" t="s">
        <v>16</v>
      </c>
      <c r="D29" s="50">
        <v>2018</v>
      </c>
      <c r="E29" s="50">
        <v>2020</v>
      </c>
      <c r="F29" s="47">
        <v>2018</v>
      </c>
      <c r="G29" s="53">
        <f>K29+J29+I29+H29</f>
        <v>998.4816</v>
      </c>
      <c r="H29" s="53">
        <v>0</v>
      </c>
      <c r="I29" s="53">
        <v>948.55752</v>
      </c>
      <c r="J29" s="53">
        <v>49.92408</v>
      </c>
      <c r="K29" s="53">
        <v>0</v>
      </c>
    </row>
    <row r="30" spans="2:11" ht="156.75" customHeight="1">
      <c r="B30" s="8" t="s">
        <v>34</v>
      </c>
      <c r="C30" s="46"/>
      <c r="D30" s="46"/>
      <c r="E30" s="46"/>
      <c r="F30" s="48"/>
      <c r="G30" s="54"/>
      <c r="H30" s="54"/>
      <c r="I30" s="54"/>
      <c r="J30" s="54"/>
      <c r="K30" s="54"/>
    </row>
    <row r="31" spans="2:11" ht="129.75" customHeight="1">
      <c r="B31" s="39" t="s">
        <v>30</v>
      </c>
      <c r="C31" s="46"/>
      <c r="D31" s="46"/>
      <c r="E31" s="46"/>
      <c r="F31" s="5">
        <v>2019</v>
      </c>
      <c r="G31" s="24">
        <f>SUM(H31:K31)</f>
        <v>386</v>
      </c>
      <c r="H31" s="24">
        <v>0</v>
      </c>
      <c r="I31" s="39" t="s">
        <v>18</v>
      </c>
      <c r="J31" s="24">
        <v>386</v>
      </c>
      <c r="K31" s="24">
        <v>0</v>
      </c>
    </row>
    <row r="32" spans="2:11" ht="115.5" customHeight="1">
      <c r="B32" s="40"/>
      <c r="C32" s="40"/>
      <c r="D32" s="40"/>
      <c r="E32" s="40"/>
      <c r="F32" s="5">
        <v>2020</v>
      </c>
      <c r="G32" s="24">
        <f>SUM(H32:K32)</f>
        <v>394</v>
      </c>
      <c r="H32" s="24">
        <v>0</v>
      </c>
      <c r="I32" s="40"/>
      <c r="J32" s="24">
        <v>394</v>
      </c>
      <c r="K32" s="24">
        <v>0</v>
      </c>
    </row>
    <row r="33" spans="2:11" ht="32.25" customHeight="1">
      <c r="B33" s="14" t="s">
        <v>24</v>
      </c>
      <c r="C33" s="1"/>
      <c r="D33" s="1"/>
      <c r="E33" s="1"/>
      <c r="F33" s="5"/>
      <c r="G33" s="26">
        <f>SUM(G29:G32)</f>
        <v>1778.4816</v>
      </c>
      <c r="H33" s="27">
        <f>SUM(H29:H32)</f>
        <v>0</v>
      </c>
      <c r="I33" s="27">
        <f>SUM(I29:I32)</f>
        <v>948.55752</v>
      </c>
      <c r="J33" s="28">
        <f>SUM(J29:J32)</f>
        <v>829.92408</v>
      </c>
      <c r="K33" s="28">
        <f>SUM(K29:K32)</f>
        <v>0</v>
      </c>
    </row>
    <row r="34" spans="2:11" ht="28.5" customHeight="1">
      <c r="B34" s="22" t="s">
        <v>31</v>
      </c>
      <c r="C34" s="39" t="s">
        <v>16</v>
      </c>
      <c r="D34" s="50">
        <v>2018</v>
      </c>
      <c r="E34" s="50">
        <v>2020</v>
      </c>
      <c r="F34" s="47">
        <v>2018</v>
      </c>
      <c r="G34" s="53">
        <f>SUM(H34:K35)</f>
        <v>998.4816</v>
      </c>
      <c r="H34" s="53">
        <v>0</v>
      </c>
      <c r="I34" s="53">
        <v>948.55752</v>
      </c>
      <c r="J34" s="53">
        <v>49.92408</v>
      </c>
      <c r="K34" s="53">
        <v>0</v>
      </c>
    </row>
    <row r="35" spans="2:11" ht="229.5" customHeight="1">
      <c r="B35" s="8" t="s">
        <v>33</v>
      </c>
      <c r="C35" s="46"/>
      <c r="D35" s="46"/>
      <c r="E35" s="46"/>
      <c r="F35" s="48"/>
      <c r="G35" s="54"/>
      <c r="H35" s="54"/>
      <c r="I35" s="54"/>
      <c r="J35" s="54"/>
      <c r="K35" s="54"/>
    </row>
    <row r="36" spans="2:11" ht="117.75" customHeight="1">
      <c r="B36" s="39" t="s">
        <v>32</v>
      </c>
      <c r="C36" s="46"/>
      <c r="D36" s="46"/>
      <c r="E36" s="46"/>
      <c r="F36" s="5">
        <v>2019</v>
      </c>
      <c r="G36" s="24">
        <f>SUM(H36:K36)</f>
        <v>100</v>
      </c>
      <c r="H36" s="24">
        <v>0</v>
      </c>
      <c r="I36" s="39" t="s">
        <v>18</v>
      </c>
      <c r="J36" s="24">
        <v>100</v>
      </c>
      <c r="K36" s="24">
        <v>0</v>
      </c>
    </row>
    <row r="37" spans="2:11" ht="119.25" customHeight="1">
      <c r="B37" s="40"/>
      <c r="C37" s="40"/>
      <c r="D37" s="40"/>
      <c r="E37" s="40"/>
      <c r="F37" s="5">
        <v>2020</v>
      </c>
      <c r="G37" s="24">
        <f>SUM(H37:K37)</f>
        <v>102.1</v>
      </c>
      <c r="H37" s="24">
        <v>0</v>
      </c>
      <c r="I37" s="40"/>
      <c r="J37" s="24">
        <v>102.1</v>
      </c>
      <c r="K37" s="24">
        <v>0</v>
      </c>
    </row>
    <row r="38" spans="2:11" ht="32.25" customHeight="1">
      <c r="B38" s="14" t="s">
        <v>24</v>
      </c>
      <c r="C38" s="1"/>
      <c r="D38" s="1"/>
      <c r="E38" s="1"/>
      <c r="F38" s="5"/>
      <c r="G38" s="17">
        <f>SUM(G34:G37)</f>
        <v>1200.5816</v>
      </c>
      <c r="H38" s="15">
        <f>SUM(H34:H37)</f>
        <v>0</v>
      </c>
      <c r="I38" s="15">
        <f>SUM(I34:I37)</f>
        <v>948.55752</v>
      </c>
      <c r="J38" s="9">
        <f>SUM(J34:J37)</f>
        <v>252.02408</v>
      </c>
      <c r="K38" s="10"/>
    </row>
    <row r="39" spans="2:11" ht="34.5" customHeight="1">
      <c r="B39" s="22" t="s">
        <v>35</v>
      </c>
      <c r="C39" s="45" t="s">
        <v>16</v>
      </c>
      <c r="D39" s="50">
        <v>2018</v>
      </c>
      <c r="E39" s="50">
        <v>2020</v>
      </c>
      <c r="F39" s="47">
        <v>2018</v>
      </c>
      <c r="G39" s="53">
        <f>SUM(H40:K40)</f>
        <v>0</v>
      </c>
      <c r="H39" s="53">
        <v>0</v>
      </c>
      <c r="I39" s="53">
        <v>0</v>
      </c>
      <c r="J39" s="53">
        <v>0</v>
      </c>
      <c r="K39" s="53">
        <v>0</v>
      </c>
    </row>
    <row r="40" spans="2:11" ht="79.5" customHeight="1">
      <c r="B40" s="39" t="s">
        <v>36</v>
      </c>
      <c r="C40" s="46"/>
      <c r="D40" s="46"/>
      <c r="E40" s="46"/>
      <c r="F40" s="48"/>
      <c r="G40" s="54"/>
      <c r="H40" s="54"/>
      <c r="I40" s="54"/>
      <c r="J40" s="54"/>
      <c r="K40" s="54"/>
    </row>
    <row r="41" spans="2:11" ht="84.75" customHeight="1">
      <c r="B41" s="46"/>
      <c r="C41" s="46"/>
      <c r="D41" s="46"/>
      <c r="E41" s="46"/>
      <c r="F41" s="5">
        <v>2019</v>
      </c>
      <c r="G41" s="24">
        <f>SUM(H41:K41)</f>
        <v>0</v>
      </c>
      <c r="H41" s="24">
        <v>0</v>
      </c>
      <c r="I41" s="24">
        <v>0</v>
      </c>
      <c r="J41" s="24">
        <v>0</v>
      </c>
      <c r="K41" s="24">
        <v>0</v>
      </c>
    </row>
    <row r="42" spans="2:11" ht="92.25" customHeight="1">
      <c r="B42" s="40"/>
      <c r="C42" s="40"/>
      <c r="D42" s="40"/>
      <c r="E42" s="40"/>
      <c r="F42" s="5">
        <v>2020</v>
      </c>
      <c r="G42" s="24">
        <f>SUM(H42:K42)</f>
        <v>0</v>
      </c>
      <c r="H42" s="24">
        <v>0</v>
      </c>
      <c r="I42" s="24">
        <v>0</v>
      </c>
      <c r="J42" s="24">
        <v>0</v>
      </c>
      <c r="K42" s="24">
        <v>0</v>
      </c>
    </row>
    <row r="43" spans="2:11" ht="30" customHeight="1">
      <c r="B43" s="14" t="s">
        <v>24</v>
      </c>
      <c r="C43" s="1"/>
      <c r="D43" s="1"/>
      <c r="E43" s="1"/>
      <c r="F43" s="5"/>
      <c r="G43" s="26">
        <f>SUM(G39:G42)</f>
        <v>0</v>
      </c>
      <c r="H43" s="27">
        <f>SUM(H39:H42)</f>
        <v>0</v>
      </c>
      <c r="I43" s="27">
        <f>SUM(I39:I42)</f>
        <v>0</v>
      </c>
      <c r="J43" s="28">
        <v>0</v>
      </c>
      <c r="K43" s="28">
        <v>0</v>
      </c>
    </row>
    <row r="44" spans="2:11" ht="31.5" customHeight="1">
      <c r="B44" s="22" t="s">
        <v>37</v>
      </c>
      <c r="C44" s="45" t="s">
        <v>16</v>
      </c>
      <c r="D44" s="45">
        <v>2018</v>
      </c>
      <c r="E44" s="45">
        <v>2018</v>
      </c>
      <c r="F44" s="45">
        <v>2018</v>
      </c>
      <c r="G44" s="62">
        <f>SUM(H44:K45)</f>
        <v>4387.6487</v>
      </c>
      <c r="H44" s="62">
        <v>0</v>
      </c>
      <c r="I44" s="62">
        <v>0</v>
      </c>
      <c r="J44" s="62">
        <v>3579.40644</v>
      </c>
      <c r="K44" s="62">
        <v>808.24226</v>
      </c>
    </row>
    <row r="45" spans="2:11" ht="242.25" customHeight="1">
      <c r="B45" s="8" t="s">
        <v>38</v>
      </c>
      <c r="C45" s="40"/>
      <c r="D45" s="40"/>
      <c r="E45" s="40"/>
      <c r="F45" s="48"/>
      <c r="G45" s="63"/>
      <c r="H45" s="63"/>
      <c r="I45" s="63"/>
      <c r="J45" s="63"/>
      <c r="K45" s="63"/>
    </row>
    <row r="46" spans="2:11" ht="34.5" customHeight="1">
      <c r="B46" s="14" t="s">
        <v>24</v>
      </c>
      <c r="C46" s="1"/>
      <c r="D46" s="1"/>
      <c r="E46" s="1"/>
      <c r="F46" s="1"/>
      <c r="G46" s="26">
        <f>G44</f>
        <v>4387.6487</v>
      </c>
      <c r="H46" s="27">
        <f>H44</f>
        <v>0</v>
      </c>
      <c r="I46" s="27">
        <f>I44</f>
        <v>0</v>
      </c>
      <c r="J46" s="28">
        <f>J44</f>
        <v>3579.40644</v>
      </c>
      <c r="K46" s="28">
        <f>K44</f>
        <v>808.24226</v>
      </c>
    </row>
    <row r="47" spans="2:11" ht="29.25" customHeight="1">
      <c r="B47" s="22" t="s">
        <v>39</v>
      </c>
      <c r="C47" s="20"/>
      <c r="D47" s="20"/>
      <c r="E47" s="20"/>
      <c r="F47" s="1"/>
      <c r="G47" s="17"/>
      <c r="H47" s="15"/>
      <c r="I47" s="15"/>
      <c r="J47" s="9"/>
      <c r="K47" s="10"/>
    </row>
    <row r="48" spans="2:11" ht="187.5" customHeight="1">
      <c r="B48" s="19" t="s">
        <v>43</v>
      </c>
      <c r="C48" s="45" t="s">
        <v>16</v>
      </c>
      <c r="D48" s="45">
        <v>2018</v>
      </c>
      <c r="E48" s="45">
        <v>2019</v>
      </c>
      <c r="F48" s="1">
        <v>2018</v>
      </c>
      <c r="G48" s="28">
        <f>SUM(H48:K48)</f>
        <v>3802.03098</v>
      </c>
      <c r="H48" s="28">
        <v>0</v>
      </c>
      <c r="I48" s="28">
        <v>0</v>
      </c>
      <c r="J48" s="28">
        <v>3802.03098</v>
      </c>
      <c r="K48" s="28">
        <v>0</v>
      </c>
    </row>
    <row r="49" spans="2:11" ht="53.25" customHeight="1">
      <c r="B49" s="19" t="s">
        <v>42</v>
      </c>
      <c r="C49" s="49"/>
      <c r="D49" s="49"/>
      <c r="E49" s="49"/>
      <c r="F49" s="1">
        <v>2019</v>
      </c>
      <c r="G49" s="28">
        <f>SUM(H49:K49)</f>
        <v>7515.43513</v>
      </c>
      <c r="H49" s="28">
        <v>0</v>
      </c>
      <c r="I49" s="28">
        <v>0</v>
      </c>
      <c r="J49" s="28">
        <v>7515.43513</v>
      </c>
      <c r="K49" s="28">
        <v>0</v>
      </c>
    </row>
    <row r="50" spans="2:11" ht="18.75" customHeight="1">
      <c r="B50" s="14" t="s">
        <v>24</v>
      </c>
      <c r="C50" s="16"/>
      <c r="D50" s="16"/>
      <c r="E50" s="16"/>
      <c r="F50" s="1"/>
      <c r="G50" s="26">
        <f>SUM(G48:G49)</f>
        <v>11317.46611</v>
      </c>
      <c r="H50" s="27">
        <f>SUM(H48:H49)</f>
        <v>0</v>
      </c>
      <c r="I50" s="27">
        <f>SUM(I48:I49)</f>
        <v>0</v>
      </c>
      <c r="J50" s="28">
        <f>SUM(J48:J49)</f>
        <v>11317.46611</v>
      </c>
      <c r="K50" s="28">
        <f>SUM(K48:K49)</f>
        <v>0</v>
      </c>
    </row>
    <row r="51" spans="2:11" ht="28.5" customHeight="1">
      <c r="B51" s="22" t="s">
        <v>40</v>
      </c>
      <c r="C51" s="45" t="s">
        <v>16</v>
      </c>
      <c r="D51" s="45">
        <v>2018</v>
      </c>
      <c r="E51" s="45">
        <v>2019</v>
      </c>
      <c r="F51" s="45">
        <v>2018</v>
      </c>
      <c r="G51" s="62">
        <f>SUM(H51:K52)</f>
        <v>7625.95775</v>
      </c>
      <c r="H51" s="62">
        <v>0</v>
      </c>
      <c r="I51" s="62">
        <v>7625.95775</v>
      </c>
      <c r="J51" s="62">
        <v>0</v>
      </c>
      <c r="K51" s="62">
        <v>0</v>
      </c>
    </row>
    <row r="52" spans="2:11" ht="132.75" customHeight="1">
      <c r="B52" s="39" t="s">
        <v>41</v>
      </c>
      <c r="C52" s="46"/>
      <c r="D52" s="46"/>
      <c r="E52" s="46"/>
      <c r="F52" s="40"/>
      <c r="G52" s="63"/>
      <c r="H52" s="63"/>
      <c r="I52" s="63"/>
      <c r="J52" s="63"/>
      <c r="K52" s="63"/>
    </row>
    <row r="53" spans="2:11" ht="132.75" customHeight="1">
      <c r="B53" s="40"/>
      <c r="C53" s="40"/>
      <c r="D53" s="40"/>
      <c r="E53" s="40"/>
      <c r="F53" s="15">
        <v>2019</v>
      </c>
      <c r="G53" s="34">
        <f>SUM(H53:K53)</f>
        <v>25315.4646</v>
      </c>
      <c r="H53" s="31">
        <v>0</v>
      </c>
      <c r="I53" s="31">
        <v>25315.4646</v>
      </c>
      <c r="J53" s="31">
        <v>0</v>
      </c>
      <c r="K53" s="31">
        <v>0</v>
      </c>
    </row>
    <row r="54" spans="2:11" ht="20.25" customHeight="1">
      <c r="B54" s="14" t="s">
        <v>24</v>
      </c>
      <c r="C54" s="7"/>
      <c r="D54" s="7"/>
      <c r="E54" s="7"/>
      <c r="F54" s="11"/>
      <c r="G54" s="33">
        <f>SUM(G51:G53)</f>
        <v>32941.42235</v>
      </c>
      <c r="H54" s="32">
        <f>SUM(H51:H53)</f>
        <v>0</v>
      </c>
      <c r="I54" s="32">
        <f>SUM(I51:I53)</f>
        <v>32941.42235</v>
      </c>
      <c r="J54" s="32">
        <f>SUM(J51:J53)</f>
        <v>0</v>
      </c>
      <c r="K54" s="32">
        <f>SUM(K51:K53)</f>
        <v>0</v>
      </c>
    </row>
    <row r="55" spans="2:12" ht="19.5" customHeight="1">
      <c r="B55" s="6" t="s">
        <v>25</v>
      </c>
      <c r="C55" s="7"/>
      <c r="D55" s="7"/>
      <c r="E55" s="7"/>
      <c r="F55" s="11"/>
      <c r="G55" s="33">
        <f>G54+G50+G46+G43+G38+G33+G28</f>
        <v>59759.88836</v>
      </c>
      <c r="H55" s="32">
        <f>H54+H50+H46+H43+H38+H33+H28</f>
        <v>938.65249</v>
      </c>
      <c r="I55" s="32">
        <f>I54+I50+I46+I43+I38+I33+I28</f>
        <v>41247.935900000004</v>
      </c>
      <c r="J55" s="32">
        <f>J54+J50+J46+J43+J38+J33+J28</f>
        <v>16765.05771</v>
      </c>
      <c r="K55" s="32">
        <f>K54+K50+K46+K43+K38+K33+K28</f>
        <v>808.24226</v>
      </c>
      <c r="L55" s="18"/>
    </row>
    <row r="57" ht="12.75">
      <c r="G57" s="18"/>
    </row>
  </sheetData>
  <sheetProtection selectLockedCells="1" selectUnlockedCells="1"/>
  <mergeCells count="87">
    <mergeCell ref="F51:F52"/>
    <mergeCell ref="G51:G52"/>
    <mergeCell ref="H51:H52"/>
    <mergeCell ref="I44:I45"/>
    <mergeCell ref="J44:J45"/>
    <mergeCell ref="K44:K45"/>
    <mergeCell ref="I51:I52"/>
    <mergeCell ref="J51:J52"/>
    <mergeCell ref="K51:K52"/>
    <mergeCell ref="C44:C45"/>
    <mergeCell ref="D44:D45"/>
    <mergeCell ref="E44:E45"/>
    <mergeCell ref="F44:F45"/>
    <mergeCell ref="G44:G45"/>
    <mergeCell ref="H44:H45"/>
    <mergeCell ref="J39:J40"/>
    <mergeCell ref="H29:H30"/>
    <mergeCell ref="G39:G40"/>
    <mergeCell ref="H39:H40"/>
    <mergeCell ref="I39:I40"/>
    <mergeCell ref="K39:K40"/>
    <mergeCell ref="K34:K35"/>
    <mergeCell ref="I31:I32"/>
    <mergeCell ref="K29:K30"/>
    <mergeCell ref="G29:G30"/>
    <mergeCell ref="K24:K25"/>
    <mergeCell ref="I1:K1"/>
    <mergeCell ref="I2:K2"/>
    <mergeCell ref="I3:K3"/>
    <mergeCell ref="I4:K4"/>
    <mergeCell ref="I5:K5"/>
    <mergeCell ref="J6:K6"/>
    <mergeCell ref="I7:K7"/>
    <mergeCell ref="B9:K9"/>
    <mergeCell ref="B10:K10"/>
    <mergeCell ref="B11:K11"/>
    <mergeCell ref="B13:B14"/>
    <mergeCell ref="C13:C14"/>
    <mergeCell ref="D13:E13"/>
    <mergeCell ref="F13:F14"/>
    <mergeCell ref="G13:K13"/>
    <mergeCell ref="B16:B18"/>
    <mergeCell ref="C16:C18"/>
    <mergeCell ref="D16:D18"/>
    <mergeCell ref="E16:E18"/>
    <mergeCell ref="I29:I30"/>
    <mergeCell ref="J29:J30"/>
    <mergeCell ref="B20:B22"/>
    <mergeCell ref="C20:C22"/>
    <mergeCell ref="D20:D22"/>
    <mergeCell ref="E20:E22"/>
    <mergeCell ref="B36:B37"/>
    <mergeCell ref="D34:D37"/>
    <mergeCell ref="C34:C37"/>
    <mergeCell ref="E34:E37"/>
    <mergeCell ref="F34:F35"/>
    <mergeCell ref="I36:I37"/>
    <mergeCell ref="J34:J35"/>
    <mergeCell ref="C24:C27"/>
    <mergeCell ref="D24:D27"/>
    <mergeCell ref="E24:E27"/>
    <mergeCell ref="F24:F25"/>
    <mergeCell ref="G24:G25"/>
    <mergeCell ref="H24:H25"/>
    <mergeCell ref="I24:I25"/>
    <mergeCell ref="J24:J25"/>
    <mergeCell ref="C29:C32"/>
    <mergeCell ref="D39:D42"/>
    <mergeCell ref="E39:E42"/>
    <mergeCell ref="B26:B27"/>
    <mergeCell ref="G34:G35"/>
    <mergeCell ref="H34:H35"/>
    <mergeCell ref="I34:I35"/>
    <mergeCell ref="B31:B32"/>
    <mergeCell ref="D29:D32"/>
    <mergeCell ref="E29:E32"/>
    <mergeCell ref="F29:F30"/>
    <mergeCell ref="B52:B53"/>
    <mergeCell ref="C51:C53"/>
    <mergeCell ref="D51:D53"/>
    <mergeCell ref="E51:E53"/>
    <mergeCell ref="F39:F40"/>
    <mergeCell ref="C48:C49"/>
    <mergeCell ref="D48:D49"/>
    <mergeCell ref="E48:E49"/>
    <mergeCell ref="B40:B42"/>
    <mergeCell ref="C39:C42"/>
  </mergeCells>
  <printOptions/>
  <pageMargins left="0.7875" right="0.7875" top="0.7875" bottom="0.7875" header="0.5118055555555555" footer="0.5118055555555555"/>
  <pageSetup horizontalDpi="600" verticalDpi="600" orientation="landscape" paperSize="9" scale="87" r:id="rId1"/>
  <rowBreaks count="8" manualBreakCount="8">
    <brk id="19" max="255" man="1"/>
    <brk id="25" max="10" man="1"/>
    <brk id="28" max="10" man="1"/>
    <brk id="33" max="10" man="1"/>
    <brk id="38" max="10" man="1"/>
    <brk id="43" max="10" man="1"/>
    <brk id="46" max="10" man="1"/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Анджела Г. Гостева</dc:creator>
  <cp:keywords/>
  <dc:description/>
  <cp:lastModifiedBy>kumi-12</cp:lastModifiedBy>
  <cp:lastPrinted>2019-07-08T06:41:31Z</cp:lastPrinted>
  <dcterms:created xsi:type="dcterms:W3CDTF">2019-02-08T07:07:41Z</dcterms:created>
  <dcterms:modified xsi:type="dcterms:W3CDTF">2019-08-07T07:54:33Z</dcterms:modified>
  <cp:category/>
  <cp:version/>
  <cp:contentType/>
  <cp:contentStatus/>
</cp:coreProperties>
</file>