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98"/>
  </bookViews>
  <sheets>
    <sheet name="Лист2" sheetId="1" r:id="rId1"/>
    <sheet name="Лист3" sheetId="2" r:id="rId2"/>
    <sheet name="Лист1" sheetId="3" r:id="rId3"/>
  </sheets>
  <calcPr calcId="125725" iterateDelta="1E-4"/>
</workbook>
</file>

<file path=xl/calcChain.xml><?xml version="1.0" encoding="utf-8"?>
<calcChain xmlns="http://schemas.openxmlformats.org/spreadsheetml/2006/main">
  <c r="G131" i="1"/>
  <c r="G130"/>
  <c r="G128"/>
  <c r="G127"/>
  <c r="L126"/>
  <c r="K126"/>
  <c r="J126"/>
  <c r="I126"/>
  <c r="H126"/>
  <c r="G125"/>
  <c r="G124"/>
  <c r="G123"/>
  <c r="G122"/>
  <c r="G120"/>
  <c r="G119"/>
  <c r="L118"/>
  <c r="K118"/>
  <c r="J118"/>
  <c r="I118"/>
  <c r="H118"/>
  <c r="G117"/>
  <c r="L115"/>
  <c r="K115"/>
  <c r="J115"/>
  <c r="I115"/>
  <c r="H115"/>
  <c r="G115" s="1"/>
  <c r="G114"/>
  <c r="G113"/>
  <c r="G111"/>
  <c r="G110"/>
  <c r="L109"/>
  <c r="L87" s="1"/>
  <c r="K109"/>
  <c r="K87" s="1"/>
  <c r="K132" s="1"/>
  <c r="J109"/>
  <c r="I109"/>
  <c r="I87" s="1"/>
  <c r="H109"/>
  <c r="H87" s="1"/>
  <c r="L89"/>
  <c r="K89"/>
  <c r="J89"/>
  <c r="I89"/>
  <c r="H89"/>
  <c r="G89" s="1"/>
  <c r="L88"/>
  <c r="K88"/>
  <c r="J88"/>
  <c r="I88"/>
  <c r="H88"/>
  <c r="J87"/>
  <c r="J132" s="1"/>
  <c r="G85"/>
  <c r="G84"/>
  <c r="G83"/>
  <c r="G82"/>
  <c r="G81"/>
  <c r="G80"/>
  <c r="G79"/>
  <c r="G78"/>
  <c r="G77"/>
  <c r="G76"/>
  <c r="G75"/>
  <c r="G74"/>
  <c r="G73"/>
  <c r="G72"/>
  <c r="G71"/>
  <c r="L51"/>
  <c r="K51"/>
  <c r="J51"/>
  <c r="I51"/>
  <c r="H51"/>
  <c r="L50"/>
  <c r="K50"/>
  <c r="J50"/>
  <c r="I50"/>
  <c r="H50"/>
  <c r="G50" s="1"/>
  <c r="L49"/>
  <c r="K49"/>
  <c r="J49"/>
  <c r="J86" s="1"/>
  <c r="I49"/>
  <c r="I86" s="1"/>
  <c r="H49"/>
  <c r="G47"/>
  <c r="G46"/>
  <c r="G45"/>
  <c r="G44"/>
  <c r="L42"/>
  <c r="J42"/>
  <c r="J22" s="1"/>
  <c r="I42"/>
  <c r="H42"/>
  <c r="G41"/>
  <c r="G39"/>
  <c r="G38"/>
  <c r="L37"/>
  <c r="K37"/>
  <c r="J37"/>
  <c r="I37"/>
  <c r="H37"/>
  <c r="G37"/>
  <c r="G36"/>
  <c r="G35"/>
  <c r="G34"/>
  <c r="G33"/>
  <c r="G31" s="1"/>
  <c r="L31"/>
  <c r="K31"/>
  <c r="J31"/>
  <c r="I31"/>
  <c r="I24" s="1"/>
  <c r="I21" s="1"/>
  <c r="H31"/>
  <c r="G30"/>
  <c r="L28"/>
  <c r="K28"/>
  <c r="K24" s="1"/>
  <c r="K21" s="1"/>
  <c r="J28"/>
  <c r="J24" s="1"/>
  <c r="J21" s="1"/>
  <c r="I28"/>
  <c r="H28"/>
  <c r="G28"/>
  <c r="K26"/>
  <c r="G26" s="1"/>
  <c r="K25"/>
  <c r="G25" s="1"/>
  <c r="L23"/>
  <c r="K23"/>
  <c r="K9" s="1"/>
  <c r="J23"/>
  <c r="I23"/>
  <c r="H23"/>
  <c r="L22"/>
  <c r="L48" s="1"/>
  <c r="I22"/>
  <c r="I8" s="1"/>
  <c r="H22"/>
  <c r="L21"/>
  <c r="G19"/>
  <c r="G13" s="1"/>
  <c r="G18"/>
  <c r="G17"/>
  <c r="G16"/>
  <c r="G15"/>
  <c r="G12" s="1"/>
  <c r="G14"/>
  <c r="G11" s="1"/>
  <c r="L13"/>
  <c r="L9" s="1"/>
  <c r="K13"/>
  <c r="J13"/>
  <c r="I13"/>
  <c r="H13"/>
  <c r="L12"/>
  <c r="K12"/>
  <c r="J12"/>
  <c r="I12"/>
  <c r="H12"/>
  <c r="L11"/>
  <c r="K11"/>
  <c r="J11"/>
  <c r="J20" s="1"/>
  <c r="I11"/>
  <c r="I20" s="1"/>
  <c r="H11"/>
  <c r="I9"/>
  <c r="H9"/>
  <c r="J9" l="1"/>
  <c r="J8"/>
  <c r="G126"/>
  <c r="L20"/>
  <c r="H8"/>
  <c r="L86"/>
  <c r="H20"/>
  <c r="K20"/>
  <c r="H24"/>
  <c r="G42"/>
  <c r="G88"/>
  <c r="I132"/>
  <c r="K86"/>
  <c r="G51"/>
  <c r="G118"/>
  <c r="H21"/>
  <c r="G24"/>
  <c r="K7"/>
  <c r="I48"/>
  <c r="I7"/>
  <c r="I10" s="1"/>
  <c r="G87"/>
  <c r="H132"/>
  <c r="L7"/>
  <c r="L132"/>
  <c r="G20"/>
  <c r="J48"/>
  <c r="J7"/>
  <c r="J10" s="1"/>
  <c r="G22"/>
  <c r="K22"/>
  <c r="K8" s="1"/>
  <c r="H86"/>
  <c r="L8"/>
  <c r="G109"/>
  <c r="G49"/>
  <c r="G86" s="1"/>
  <c r="G23"/>
  <c r="G9" s="1"/>
  <c r="G8" l="1"/>
  <c r="G132"/>
  <c r="K48"/>
  <c r="H48"/>
  <c r="H7"/>
  <c r="H10" s="1"/>
  <c r="G21"/>
  <c r="K10"/>
  <c r="L10"/>
  <c r="G48" l="1"/>
  <c r="G7"/>
  <c r="G10" s="1"/>
</calcChain>
</file>

<file path=xl/sharedStrings.xml><?xml version="1.0" encoding="utf-8"?>
<sst xmlns="http://schemas.openxmlformats.org/spreadsheetml/2006/main" count="151" uniqueCount="86">
  <si>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</si>
  <si>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</si>
  <si>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</si>
  <si>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</si>
  <si>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</si>
  <si>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</si>
  <si>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</si>
  <si>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</si>
  <si>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</si>
  <si>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</si>
  <si>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</si>
  <si>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</si>
  <si>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</si>
  <si>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</si>
  <si>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</si>
  <si>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««Территориальное планирование и развитие инженерной и транспортной инфраструктуры муниципального образования Сланцевское городское поселение Сланцевского муниципального района Ленинградской области на 2019 — 2021 годы»»</t>
  </si>
  <si>
    <t>Отдел по строительству, сектор по архитектуре и отдел ЖКХ, транспорта и инфраструктуры   администрации Сланцевского муниципального района</t>
  </si>
  <si>
    <t>ИТОГО</t>
  </si>
  <si>
    <t>Подпрограмма 1 "Градостроительная деятельность"</t>
  </si>
  <si>
    <t>Сектор по архитектуре администрации Сланцевского муниципального района</t>
  </si>
  <si>
    <r>
      <t xml:space="preserve">Основное мероприятие 1.1. 
</t>
    </r>
    <r>
      <rPr>
        <sz val="10"/>
        <color rgb="FF000000"/>
        <rFont val="Times New Roman"/>
        <family val="1"/>
        <charset val="204"/>
      </rPr>
      <t>Приведение в соответствие действующему законодательству документации территориального планирования</t>
    </r>
  </si>
  <si>
    <r>
      <t xml:space="preserve">Основное мероприятие 1.2. 
</t>
    </r>
    <r>
      <rPr>
        <sz val="10"/>
        <color rgb="FF000000"/>
        <rFont val="Times New Roman"/>
        <family val="1"/>
        <charset val="204"/>
      </rPr>
      <t>Проведение работ по внесению в ЕГРН сведений о границах населенных пунктов</t>
    </r>
  </si>
  <si>
    <t>Итого по подпрограмме 1</t>
  </si>
  <si>
    <t>Подпрограмма 2 «Капитальный ремонт и ремонт дорог общего пользования местного значения»</t>
  </si>
  <si>
    <t>Отдел по строительству администрации Сланцевского муниципального района</t>
  </si>
  <si>
    <r>
      <t xml:space="preserve">Основное мероприятие 2.1
</t>
    </r>
    <r>
      <rPr>
        <sz val="10"/>
        <color rgb="FF000000"/>
        <rFont val="Times New Roman"/>
        <family val="1"/>
        <charset val="204"/>
      </rPr>
      <t>Ремонт дорог общего пользования местного значения, ВСЕГО:</t>
    </r>
  </si>
  <si>
    <t>Отдел по строительству, отдел ЖКХ, транспорта и инфраструктуры  администрации Сланцевского муниципального района</t>
  </si>
  <si>
    <t>Из них:</t>
  </si>
  <si>
    <t>2.1.1. Капитальный ремонт и Ремонт асфальтобетонного покрытия дороги общего пользования местного значения, ВСЕГО:</t>
  </si>
  <si>
    <t>в том числе по объектам:</t>
  </si>
  <si>
    <t>2.1.1.1. Ремонт асфальтобетонного покрытия дороги общего пользования местного значения на ул. Грибоедова (участок от ул. Кирова до ул. Партизанская) в г. Сланцы Ленинградской области</t>
  </si>
  <si>
    <t>2.1.2. Капитальный ремонт и ремонт автомобильных дорог общего пользования местного значения, имеющих приоритетный социально значимый характеристикам, ВСЕГО:</t>
  </si>
  <si>
    <t>2.1.2.1. Ремонт асфальтобетонного покрытия дороги общего пользования местного значения на ул. Комсомольское шоссе (участок от ПК 0 + 00 до  ПК 27 + 75,68)  в г. Сланцы Ленинградской области</t>
  </si>
  <si>
    <t>2.1.2.2. Ремонт асфальтобетонного покрытия дороги общего пользования местного значения на ул. Комсомольское шоссе (участок от ПК 39 + 24,35 до  ПК 47 + 51,39)  в г. Сланцы Ленинградской области</t>
  </si>
  <si>
    <t>2.1.2.3. Ремонт асфальтобетонного покрытия дороги общего пользования местного значения к деревне Сижно в г. Сланцы Ленинградской области</t>
  </si>
  <si>
    <t>2.1.2.4. Ремонт асфальтобетонного покрытия дороги общего пользования местного значения на ул. Свободы в г. Сланцы Ленинградской области</t>
  </si>
  <si>
    <r>
      <t xml:space="preserve">Основное мероприятие 2.2.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28.12.2018 № 147-оз "О старостах сельских населенных пунктах ЛО и содействии участию населения в осуществлении местного самоуправления в иных формах  на частях территорий МО ЛО"</t>
    </r>
  </si>
  <si>
    <t>2.2.1. Ремонт автомобильной дороги общего пользования местного значения в дер. Сижно в г. Сланцы Ленинградской области</t>
  </si>
  <si>
    <r>
      <t xml:space="preserve">Основное мероприятие 2.3.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</si>
  <si>
    <r>
      <t>Основное мероприятие 2.4.</t>
    </r>
    <r>
      <rPr>
        <sz val="10"/>
        <color rgb="FF000000"/>
        <rFont val="Times New Roman"/>
        <family val="1"/>
        <charset val="204"/>
      </rPr>
      <t xml:space="preserve"> 
Проведение экспертизы проектно - сметной документации, лабораторных обследований и анализа результатов</t>
    </r>
  </si>
  <si>
    <t>Итого по подпрограмме 2</t>
  </si>
  <si>
    <t>Подпрограмма 3 «Газификация муниципального образования Сланцевское городское поселение, строительство наружных инженерных сетей»</t>
  </si>
  <si>
    <r>
      <t>Основное мероприятие 6.1.</t>
    </r>
    <r>
      <rPr>
        <sz val="10"/>
        <color rgb="FF000000"/>
        <rFont val="Times New Roman"/>
        <family val="1"/>
        <charset val="204"/>
      </rPr>
      <t xml:space="preserve"> Капитальный ремонт аварийного участка водопроводной сети протяженностью 300 п.м.ул. Спортивная на участке от жилого д. № 19 до жилого д. № 6</t>
    </r>
  </si>
  <si>
    <t>Комитет ЖКХ, транспорта и инфраструктуры, Комитет по строительству и архитектуре администрации Сланцевского муниципального района</t>
  </si>
  <si>
    <r>
      <t>Основное мероприятие 6.2.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 протяженностью 70 п.м. ул. Кирова от жилого д. № 51/2 до жилого д. № 53</t>
    </r>
  </si>
  <si>
    <r>
      <t>Основное мероприятие 6.3.</t>
    </r>
    <r>
      <rPr>
        <sz val="10"/>
        <color rgb="FF000000"/>
        <rFont val="Times New Roman"/>
        <family val="1"/>
        <charset val="204"/>
      </rPr>
      <t xml:space="preserve"> Капитальный ремонт сетей водопровода протяженностью 3 100 п.м.д. Б. Поля</t>
    </r>
  </si>
  <si>
    <r>
      <t>Основное мероприятие 6.4.</t>
    </r>
    <r>
      <rPr>
        <sz val="10"/>
        <color rgb="FF000000"/>
        <rFont val="Times New Roman"/>
        <family val="1"/>
        <charset val="204"/>
      </rPr>
      <t xml:space="preserve"> Капитальный ремонт  аварийного участка водопроводной сети  протяженностью 400 п.м.ул. Ленина от жилого д. № 19а до жилого д. № 19 в по ул. Грибоедова</t>
    </r>
  </si>
  <si>
    <t>Основное мероприятие 6.5. Капитальный ремонт аварийного участка водовода протяженностью 1340 п.м.от Сланцевского шоссе до ул. Ломоносова жилого д. №1</t>
  </si>
  <si>
    <r>
      <t xml:space="preserve">Основное мероприятие 6.6. </t>
    </r>
    <r>
      <rPr>
        <sz val="10"/>
        <color rgb="FF000000"/>
        <rFont val="Times New Roman"/>
        <family val="1"/>
        <charset val="204"/>
      </rPr>
      <t>Капитальный ремонт аварийного участка водопроводной сети протяженностью 530 п.м.ул. Ломоносова (на участке от жилого дома № 1 до жилого дома № 23) </t>
    </r>
  </si>
  <si>
    <r>
      <t xml:space="preserve">Основное мероприятие 6.7. 
</t>
    </r>
    <r>
      <rPr>
        <sz val="10"/>
        <color rgb="FF000000"/>
        <rFont val="Times New Roman"/>
        <family val="1"/>
        <charset val="204"/>
      </rPr>
      <t>Замена насосного оборудования на станции 1 подъема  -3ед. станция ВОС, правый берег р. Плюсса.</t>
    </r>
  </si>
  <si>
    <r>
      <t>Основное мероприятие 6.8.</t>
    </r>
    <r>
      <rPr>
        <sz val="10"/>
        <color rgb="FF000000"/>
        <rFont val="Times New Roman"/>
        <family val="1"/>
        <charset val="204"/>
      </rPr>
      <t xml:space="preserve">  Капитальный ремонт коллектора протяженностью 910 п.м. д. Б. Поля от КНС № 5 до КОС Б. Поля</t>
    </r>
  </si>
  <si>
    <r>
      <t xml:space="preserve">Основное мероприятие 6.9.
</t>
    </r>
    <r>
      <rPr>
        <sz val="10"/>
        <color rgb="FF000000"/>
        <rFont val="Times New Roman"/>
        <family val="1"/>
        <charset val="204"/>
      </rPr>
      <t>Капитальный ремонт канализационных сетей и коллектора протяженностью 890 п.м. промплощадка шахты им. Кирова,  ул. Комсомольское шоссе</t>
    </r>
  </si>
  <si>
    <r>
      <t>Основное мероприятие 6.10.</t>
    </r>
    <r>
      <rPr>
        <sz val="10"/>
        <color rgb="FF000000"/>
        <rFont val="Times New Roman"/>
        <family val="1"/>
        <charset val="204"/>
      </rPr>
      <t xml:space="preserve"> 
Реконструкция ПНС ул. Кирова д.53</t>
    </r>
  </si>
  <si>
    <r>
      <t>Основное мероприятие 6.11.</t>
    </r>
    <r>
      <rPr>
        <sz val="10"/>
        <color rgb="FF000000"/>
        <rFont val="Times New Roman"/>
        <family val="1"/>
        <charset val="204"/>
      </rPr>
      <t xml:space="preserve"> 
Капитальный ремонт участка аварийного водопровода по адресу: г. Сланцы, ул. Малопольская протяженностью 150 п.м.</t>
    </r>
  </si>
  <si>
    <r>
      <t xml:space="preserve">Основное мероприятие 6.12. 
</t>
    </r>
    <r>
      <rPr>
        <sz val="10"/>
        <color rgb="FF000000"/>
        <rFont val="Times New Roman"/>
        <family val="1"/>
        <charset val="204"/>
      </rPr>
      <t>Ремонт  участка аварийного водопровода по адресу: г. Сланцы, ул. Новосельская протяженностью 175 п.м.</t>
    </r>
  </si>
  <si>
    <r>
      <t xml:space="preserve">Основное мероприятие 6.13.
</t>
    </r>
    <r>
      <rPr>
        <sz val="10"/>
        <color rgb="FF000000"/>
        <rFont val="Times New Roman"/>
        <family val="1"/>
        <charset val="204"/>
      </rPr>
      <t xml:space="preserve"> Капитальный ремонт водовода протяженностью 1452 п.м.от ул. Вокзальная до ВНС № 1 (станция Бурводы)</t>
    </r>
  </si>
  <si>
    <r>
      <t xml:space="preserve">Основное мероприятие 6.14.
</t>
    </r>
    <r>
      <rPr>
        <sz val="10"/>
        <color rgb="FF000000"/>
        <rFont val="Times New Roman"/>
        <family val="1"/>
        <charset val="204"/>
      </rPr>
      <t xml:space="preserve"> Капитальный ремонт скорых фильтров - 6 шт. станция ВОС, правый берег р. Плюсса.</t>
    </r>
  </si>
  <si>
    <r>
      <t xml:space="preserve">Основное мероприятие 6.15.
</t>
    </r>
    <r>
      <rPr>
        <sz val="10"/>
        <color rgb="FF000000"/>
        <rFont val="Times New Roman"/>
        <family val="1"/>
        <charset val="204"/>
      </rPr>
      <t xml:space="preserve"> Реконструкция КОС  д. Б. Поля
</t>
    </r>
  </si>
  <si>
    <r>
      <t xml:space="preserve">Основное мероприятие 6.16.
</t>
    </r>
    <r>
      <rPr>
        <sz val="10"/>
        <color rgb="FF000000"/>
        <rFont val="Times New Roman"/>
        <family val="1"/>
        <charset val="204"/>
      </rPr>
      <t>Капитальный ремонт канализационной сети протяженностью 2200 п.м. ул. Ломоносова от КНС № 1 до жилого  дома №  65</t>
    </r>
  </si>
  <si>
    <r>
      <t xml:space="preserve">Основное мероприятие 6.17. </t>
    </r>
    <r>
      <rPr>
        <sz val="10"/>
        <color rgb="FF000000"/>
        <rFont val="Times New Roman"/>
        <family val="1"/>
        <charset val="204"/>
      </rPr>
      <t>Капитальный ремонт участка канализационной сети протяженностью 48 п.м.ул. Ш. Славы д.8</t>
    </r>
  </si>
  <si>
    <r>
      <t xml:space="preserve">Основное мероприятие 6.18.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105 до ТК 110 по ул. Ломоносова протяженностью 1232 п.м., ду, 200 мм.</t>
    </r>
  </si>
  <si>
    <r>
      <t xml:space="preserve">Основное мероприятие 6.19.
</t>
    </r>
    <r>
      <rPr>
        <sz val="10"/>
        <color rgb="FF000000"/>
        <rFont val="Times New Roman"/>
        <family val="1"/>
        <charset val="204"/>
      </rPr>
      <t>Замена магистральной теплотрассы от ТК 110 до ТК 121 по ул. Ломоносова протяженностью 1166, ду, 200 мм.</t>
    </r>
  </si>
  <si>
    <r>
      <t xml:space="preserve">Основное мероприятие 3.1.
</t>
    </r>
    <r>
      <rPr>
        <sz val="10"/>
        <color rgb="FF000000"/>
        <rFont val="Times New Roman"/>
        <family val="1"/>
        <charset val="204"/>
      </rPr>
      <t>Проведение проектно-изыскательских работ и разработка проектов планировки и межевание территорий инженерных сетей;</t>
    </r>
  </si>
  <si>
    <t>Отдел по строительству  администрации Сланцевского муниципального района</t>
  </si>
  <si>
    <r>
      <t xml:space="preserve">Основное мероприятие 3.2.
</t>
    </r>
    <r>
      <rPr>
        <sz val="10"/>
        <color rgb="FF000000"/>
        <rFont val="Times New Roman"/>
        <family val="1"/>
        <charset val="204"/>
      </rPr>
      <t>Строительство газопроводов</t>
    </r>
  </si>
  <si>
    <r>
      <t xml:space="preserve">Основное мероприятие 3.3.
</t>
    </r>
    <r>
      <rPr>
        <sz val="10"/>
        <color rgb="FF000000"/>
        <rFont val="Times New Roman"/>
        <family val="1"/>
        <charset val="204"/>
      </rPr>
      <t xml:space="preserve"> Строительство инженерной и транспортной инфраструктуры для земельных участков, предоставленных членам многодетных семей, молодым специалистам, членам молодых семей</t>
    </r>
  </si>
  <si>
    <r>
      <t>Основное мероприятие 3.4.</t>
    </r>
    <r>
      <rPr>
        <sz val="10"/>
        <color rgb="FF000000"/>
        <rFont val="Times New Roman"/>
        <family val="1"/>
        <charset val="204"/>
      </rPr>
      <t xml:space="preserve"> 
 Проведение экспертизы проектно-сметной документации:</t>
    </r>
  </si>
  <si>
    <r>
      <t xml:space="preserve">Основное мероприятие 3.5.
</t>
    </r>
    <r>
      <rPr>
        <sz val="10"/>
        <color rgb="FF000000"/>
        <rFont val="Times New Roman"/>
        <family val="1"/>
        <charset val="204"/>
      </rPr>
      <t>Межевание земельных участков под строительство наружных сетей с постановкой на кадастровый учет</t>
    </r>
  </si>
  <si>
    <t>Итого по подпрограмме 3</t>
  </si>
  <si>
    <t>Подпрограмма 4 «Благоустройство общественных мест на территории Сланцевского городского поселения»</t>
  </si>
  <si>
    <r>
      <t xml:space="preserve">Основное мероприятие  4.1.
</t>
    </r>
    <r>
      <rPr>
        <sz val="10"/>
        <color rgb="FF000000"/>
        <rFont val="Times New Roman"/>
        <family val="1"/>
        <charset val="204"/>
      </rPr>
      <t>Улучшение условий для предпринимательства в рамках реализации международных проектов</t>
    </r>
  </si>
  <si>
    <t>4.1.1. Благоустройство территории в рамках международного проекта ER53_Narva-Slantsy Leisure Cluster</t>
  </si>
  <si>
    <t>4.1.2. Проведение мероприятий по благоустройству мест организации ярмарок в рамках международного проекта ER45_FarmerCraft</t>
  </si>
  <si>
    <r>
      <t xml:space="preserve">Основное мероприятие  4.2. 
</t>
    </r>
    <r>
      <rPr>
        <sz val="10"/>
        <color rgb="FF000000"/>
        <rFont val="Times New Roman"/>
        <family val="1"/>
        <charset val="204"/>
      </rPr>
      <t>Реализация мероприятий в рамках областного закона от 15.01.2018 №3-оз "О содействии участию населения  в осуществлении местного самоуправления в иных формах на территориях административных центров муниципальных образований Ленинградской области"</t>
    </r>
  </si>
  <si>
    <t>из них по объектам:</t>
  </si>
  <si>
    <t>4.2.1. Благоустройство территории по адресу: ул. Гагарина д.1 в г. Сланцы (устройство пешеходных тротуаров из брусчатки)</t>
  </si>
  <si>
    <r>
      <t xml:space="preserve">Основное мероприятие  4.3.
</t>
    </r>
    <r>
      <rPr>
        <sz val="10"/>
        <color rgb="FF000000"/>
        <rFont val="Times New Roman"/>
        <family val="1"/>
        <charset val="204"/>
      </rPr>
      <t>Оборудование детских игровых и спортивных площадок, освещение улично-дорожной сети</t>
    </r>
  </si>
  <si>
    <t>4.3.1.Благоустройство территории , примыкающей к дому по ул. Гагарина, д.1 в г.Сланцы (оборудование детской игровой площадки с установкой детского игрового комплекса)</t>
  </si>
  <si>
    <r>
      <t>4.3.2. О</t>
    </r>
    <r>
      <rPr>
        <sz val="9"/>
        <color rgb="FF000000"/>
        <rFont val="Arial"/>
        <family val="2"/>
        <charset val="204"/>
      </rPr>
      <t>свещение улично-дорожной сети вдоль ул.Гагарина,Кирова</t>
    </r>
  </si>
  <si>
    <r>
      <t>4.3.3. У</t>
    </r>
    <r>
      <rPr>
        <sz val="9"/>
        <color rgb="FF000000"/>
        <rFont val="Arial"/>
        <family val="2"/>
        <charset val="204"/>
      </rPr>
      <t>стройство детской игровой площадки с установкой детского игрового комплекса</t>
    </r>
    <r>
      <rPr>
        <sz val="9"/>
        <color rgb="FF000000"/>
        <rFont val="Calibri"/>
        <family val="1"/>
        <charset val="1"/>
      </rPr>
      <t xml:space="preserve"> </t>
    </r>
  </si>
  <si>
    <r>
      <t xml:space="preserve">4.3.4. </t>
    </r>
    <r>
      <rPr>
        <sz val="9"/>
        <color rgb="FF000000"/>
        <rFont val="Arial"/>
        <family val="2"/>
        <charset val="204"/>
      </rPr>
      <t>Благоустройство общественной территории: парковая зона мкр. Б. Лучки</t>
    </r>
  </si>
  <si>
    <r>
      <t xml:space="preserve">Основное мероприятие  4.4.
</t>
    </r>
    <r>
      <rPr>
        <sz val="10"/>
        <color rgb="FF000000"/>
        <rFont val="Times New Roman"/>
        <family val="1"/>
        <charset val="204"/>
      </rPr>
      <t>Благоустройство памятных мест и мест массового отдыха</t>
    </r>
  </si>
  <si>
    <t>4.4.1. Благоустройство территории по адресу: ул. Гагарина д.1 в г. Сланцы (благоустройство)</t>
  </si>
  <si>
    <t>4.4.2. Благоустройство территории парка в микрорайоне Лучки</t>
  </si>
  <si>
    <t>Итого по подпрограмме 4</t>
  </si>
  <si>
    <t xml:space="preserve">Приложение № 2 к Программе
(в редакции постановления администрации
Сланцевского муниципального района
от 05.06.2019 № 753-п)
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</si>
</sst>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15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7E4BD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shrinkToFit="1"/>
    </xf>
    <xf numFmtId="0" fontId="0" fillId="0" borderId="0" xfId="0"/>
    <xf numFmtId="164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164" fontId="8" fillId="4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11" fillId="0" borderId="0" xfId="0" applyFont="1"/>
    <xf numFmtId="0" fontId="2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165" fontId="6" fillId="5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/>
    <xf numFmtId="164" fontId="1" fillId="2" borderId="4" xfId="0" applyNumberFormat="1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wrapText="1"/>
    </xf>
    <xf numFmtId="164" fontId="8" fillId="5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shrinkToFit="1"/>
    </xf>
    <xf numFmtId="0" fontId="0" fillId="0" borderId="5" xfId="0" applyBorder="1"/>
    <xf numFmtId="0" fontId="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zoomScale="90" zoomScaleNormal="90" zoomScalePageLayoutView="80" workbookViewId="0">
      <pane xSplit="5" ySplit="6" topLeftCell="F7" activePane="bottomRight" state="frozen"/>
      <selection pane="topRight" activeCell="F1" sqref="F1"/>
      <selection pane="bottomLeft" activeCell="A121" sqref="A121"/>
      <selection pane="bottomRight" activeCell="J7" sqref="J7"/>
    </sheetView>
  </sheetViews>
  <sheetFormatPr defaultRowHeight="15"/>
  <cols>
    <col min="1" max="1" width="15"/>
    <col min="2" max="2" width="29"/>
    <col min="3" max="3" width="24.5703125"/>
    <col min="4" max="4" width="15"/>
    <col min="5" max="5" width="11.85546875"/>
    <col min="6" max="6" width="12.140625"/>
    <col min="7" max="7" width="14.42578125"/>
    <col min="8" max="8" width="13"/>
    <col min="9" max="9" width="13.42578125"/>
    <col min="10" max="12" width="15"/>
    <col min="13" max="13" width="11.5703125"/>
    <col min="14" max="14" width="12.42578125"/>
  </cols>
  <sheetData>
    <row r="1" spans="1:12" ht="62.25" customHeight="1">
      <c r="A1" s="1"/>
      <c r="C1" s="2"/>
      <c r="D1" s="2"/>
      <c r="E1" s="2"/>
      <c r="F1" s="2"/>
      <c r="G1" s="2"/>
      <c r="H1" s="2"/>
      <c r="I1" s="38" t="s">
        <v>85</v>
      </c>
      <c r="J1" s="38"/>
      <c r="K1" s="38"/>
      <c r="L1" s="2"/>
    </row>
    <row r="2" spans="1:12" ht="15.7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50.25" customHeight="1">
      <c r="A4" s="45" t="s">
        <v>2</v>
      </c>
      <c r="B4" s="45"/>
      <c r="C4" s="59" t="s">
        <v>3</v>
      </c>
      <c r="D4" s="39" t="s">
        <v>4</v>
      </c>
      <c r="E4" s="39"/>
      <c r="F4" s="39" t="s">
        <v>5</v>
      </c>
      <c r="G4" s="5"/>
      <c r="H4" s="39" t="s">
        <v>6</v>
      </c>
      <c r="I4" s="39"/>
      <c r="J4" s="39"/>
      <c r="K4" s="39"/>
      <c r="L4" s="39"/>
    </row>
    <row r="5" spans="1:12" ht="25.5" customHeight="1">
      <c r="A5" s="45"/>
      <c r="B5" s="45"/>
      <c r="C5" s="59"/>
      <c r="D5" s="4" t="s">
        <v>7</v>
      </c>
      <c r="E5" s="4" t="s">
        <v>8</v>
      </c>
      <c r="F5" s="39"/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</row>
    <row r="6" spans="1:12">
      <c r="A6" s="39">
        <v>1</v>
      </c>
      <c r="B6" s="39"/>
      <c r="C6" s="3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</row>
    <row r="7" spans="1:12" ht="36.75" customHeight="1">
      <c r="A7" s="51" t="s">
        <v>15</v>
      </c>
      <c r="B7" s="51"/>
      <c r="C7" s="54" t="s">
        <v>16</v>
      </c>
      <c r="D7" s="55">
        <v>2019</v>
      </c>
      <c r="E7" s="55">
        <v>2021</v>
      </c>
      <c r="F7" s="6">
        <v>2019</v>
      </c>
      <c r="G7" s="7">
        <f t="shared" ref="G7:L9" si="0">G11+G21+G49+G87</f>
        <v>96751.373699999996</v>
      </c>
      <c r="H7" s="7">
        <f t="shared" si="0"/>
        <v>0</v>
      </c>
      <c r="I7" s="7">
        <f t="shared" si="0"/>
        <v>54247.558000000005</v>
      </c>
      <c r="J7" s="7">
        <f t="shared" si="0"/>
        <v>0</v>
      </c>
      <c r="K7" s="7">
        <f t="shared" si="0"/>
        <v>42503.815699999999</v>
      </c>
      <c r="L7" s="7">
        <f t="shared" si="0"/>
        <v>0</v>
      </c>
    </row>
    <row r="8" spans="1:12" ht="36" customHeight="1">
      <c r="A8" s="51"/>
      <c r="B8" s="51"/>
      <c r="C8" s="54"/>
      <c r="D8" s="55"/>
      <c r="E8" s="55"/>
      <c r="F8" s="6">
        <v>2020</v>
      </c>
      <c r="G8" s="7">
        <f t="shared" si="0"/>
        <v>20148.3</v>
      </c>
      <c r="H8" s="7">
        <f t="shared" si="0"/>
        <v>0</v>
      </c>
      <c r="I8" s="7">
        <f t="shared" si="0"/>
        <v>1700.8</v>
      </c>
      <c r="J8" s="7">
        <f t="shared" si="0"/>
        <v>0</v>
      </c>
      <c r="K8" s="7">
        <f t="shared" si="0"/>
        <v>18447.5</v>
      </c>
      <c r="L8" s="7">
        <f t="shared" si="0"/>
        <v>0</v>
      </c>
    </row>
    <row r="9" spans="1:12" ht="51.75" customHeight="1">
      <c r="A9" s="51"/>
      <c r="B9" s="51"/>
      <c r="C9" s="54"/>
      <c r="D9" s="55"/>
      <c r="E9" s="55"/>
      <c r="F9" s="6">
        <v>2021</v>
      </c>
      <c r="G9" s="7">
        <f t="shared" si="0"/>
        <v>20977.399999999998</v>
      </c>
      <c r="H9" s="7">
        <f t="shared" si="0"/>
        <v>0</v>
      </c>
      <c r="I9" s="7">
        <f t="shared" si="0"/>
        <v>1700.8</v>
      </c>
      <c r="J9" s="7">
        <f t="shared" si="0"/>
        <v>0</v>
      </c>
      <c r="K9" s="7">
        <f t="shared" si="0"/>
        <v>19276.600000000002</v>
      </c>
      <c r="L9" s="7">
        <f t="shared" si="0"/>
        <v>0</v>
      </c>
    </row>
    <row r="10" spans="1:12" ht="27.75" customHeight="1">
      <c r="A10" s="51" t="s">
        <v>17</v>
      </c>
      <c r="B10" s="51"/>
      <c r="C10" s="8"/>
      <c r="D10" s="5"/>
      <c r="E10" s="5"/>
      <c r="F10" s="5"/>
      <c r="G10" s="7">
        <f t="shared" ref="G10:L10" si="1">SUM(G7:G9)</f>
        <v>137877.07370000001</v>
      </c>
      <c r="H10" s="7">
        <f t="shared" si="1"/>
        <v>0</v>
      </c>
      <c r="I10" s="7">
        <f t="shared" si="1"/>
        <v>57649.15800000001</v>
      </c>
      <c r="J10" s="7">
        <f t="shared" si="1"/>
        <v>0</v>
      </c>
      <c r="K10" s="7">
        <f t="shared" si="1"/>
        <v>80227.915699999998</v>
      </c>
      <c r="L10" s="7">
        <f t="shared" si="1"/>
        <v>0</v>
      </c>
    </row>
    <row r="11" spans="1:12" s="11" customFormat="1" ht="23.65" customHeight="1">
      <c r="A11" s="46" t="s">
        <v>18</v>
      </c>
      <c r="B11" s="46"/>
      <c r="C11" s="47" t="s">
        <v>19</v>
      </c>
      <c r="D11" s="56">
        <v>2019</v>
      </c>
      <c r="E11" s="56">
        <v>2021</v>
      </c>
      <c r="F11" s="9">
        <v>2019</v>
      </c>
      <c r="G11" s="10">
        <f t="shared" ref="G11:L13" si="2">G14+G17</f>
        <v>2015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2015</v>
      </c>
      <c r="L11" s="10">
        <f t="shared" si="2"/>
        <v>0</v>
      </c>
    </row>
    <row r="12" spans="1:12" s="11" customFormat="1" ht="29.1" customHeight="1">
      <c r="A12" s="46"/>
      <c r="B12" s="46"/>
      <c r="C12" s="47"/>
      <c r="D12" s="56"/>
      <c r="E12" s="56"/>
      <c r="F12" s="9">
        <v>2020</v>
      </c>
      <c r="G12" s="10">
        <f t="shared" si="2"/>
        <v>6032.3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6032.3</v>
      </c>
      <c r="L12" s="10">
        <f t="shared" si="2"/>
        <v>0</v>
      </c>
    </row>
    <row r="13" spans="1:12" s="11" customFormat="1" ht="25.9" customHeight="1">
      <c r="A13" s="46"/>
      <c r="B13" s="46"/>
      <c r="C13" s="47"/>
      <c r="D13" s="56"/>
      <c r="E13" s="56"/>
      <c r="F13" s="9">
        <v>2021</v>
      </c>
      <c r="G13" s="10">
        <f t="shared" si="2"/>
        <v>6303.4</v>
      </c>
      <c r="H13" s="10">
        <f t="shared" si="2"/>
        <v>0</v>
      </c>
      <c r="I13" s="10">
        <f t="shared" si="2"/>
        <v>0</v>
      </c>
      <c r="J13" s="10">
        <f t="shared" si="2"/>
        <v>0</v>
      </c>
      <c r="K13" s="10">
        <f t="shared" si="2"/>
        <v>6303.4</v>
      </c>
      <c r="L13" s="10">
        <f t="shared" si="2"/>
        <v>0</v>
      </c>
    </row>
    <row r="14" spans="1:12" ht="31.35" customHeight="1">
      <c r="A14" s="51" t="s">
        <v>20</v>
      </c>
      <c r="B14" s="51"/>
      <c r="C14" s="52" t="s">
        <v>19</v>
      </c>
      <c r="D14" s="39">
        <v>2019</v>
      </c>
      <c r="E14" s="39">
        <v>2021</v>
      </c>
      <c r="F14" s="4">
        <v>2019</v>
      </c>
      <c r="G14" s="12">
        <f t="shared" ref="G14:G19" si="3">SUM(H14:L14)</f>
        <v>1925</v>
      </c>
      <c r="H14" s="12">
        <v>0</v>
      </c>
      <c r="I14" s="12">
        <v>0</v>
      </c>
      <c r="J14" s="12">
        <v>0</v>
      </c>
      <c r="K14" s="13">
        <v>1925</v>
      </c>
      <c r="L14" s="12">
        <v>0</v>
      </c>
    </row>
    <row r="15" spans="1:12" ht="24.75" customHeight="1">
      <c r="A15" s="51"/>
      <c r="B15" s="51"/>
      <c r="C15" s="52"/>
      <c r="D15" s="39"/>
      <c r="E15" s="39"/>
      <c r="F15" s="4">
        <v>2020</v>
      </c>
      <c r="G15" s="12">
        <f t="shared" si="3"/>
        <v>6032.3</v>
      </c>
      <c r="H15" s="12">
        <v>0</v>
      </c>
      <c r="I15" s="12">
        <v>0</v>
      </c>
      <c r="J15" s="12">
        <v>0</v>
      </c>
      <c r="K15" s="12">
        <v>6032.3</v>
      </c>
      <c r="L15" s="12">
        <v>0</v>
      </c>
    </row>
    <row r="16" spans="1:12" ht="19.5" customHeight="1">
      <c r="A16" s="51"/>
      <c r="B16" s="51"/>
      <c r="C16" s="52"/>
      <c r="D16" s="39"/>
      <c r="E16" s="39"/>
      <c r="F16" s="4">
        <v>2021</v>
      </c>
      <c r="G16" s="12">
        <f t="shared" si="3"/>
        <v>6303.4</v>
      </c>
      <c r="H16" s="12">
        <v>0</v>
      </c>
      <c r="I16" s="12">
        <v>0</v>
      </c>
      <c r="J16" s="12">
        <v>0</v>
      </c>
      <c r="K16" s="12">
        <v>6303.4</v>
      </c>
      <c r="L16" s="12">
        <v>0</v>
      </c>
    </row>
    <row r="17" spans="1:12" s="11" customFormat="1" ht="21.75" customHeight="1">
      <c r="A17" s="51" t="s">
        <v>21</v>
      </c>
      <c r="B17" s="51"/>
      <c r="C17" s="52"/>
      <c r="D17" s="39">
        <v>2019</v>
      </c>
      <c r="E17" s="39">
        <v>2021</v>
      </c>
      <c r="F17" s="4">
        <v>2019</v>
      </c>
      <c r="G17" s="12">
        <f t="shared" si="3"/>
        <v>90</v>
      </c>
      <c r="H17" s="12">
        <v>0</v>
      </c>
      <c r="I17" s="12">
        <v>0</v>
      </c>
      <c r="J17" s="12">
        <v>0</v>
      </c>
      <c r="K17" s="12">
        <v>90</v>
      </c>
      <c r="L17" s="12">
        <v>0</v>
      </c>
    </row>
    <row r="18" spans="1:12" s="11" customFormat="1" ht="21" customHeight="1">
      <c r="A18" s="51"/>
      <c r="B18" s="51"/>
      <c r="C18" s="52"/>
      <c r="D18" s="39"/>
      <c r="E18" s="39"/>
      <c r="F18" s="4">
        <v>2020</v>
      </c>
      <c r="G18" s="12">
        <f t="shared" si="3"/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s="11" customFormat="1" ht="19.5" customHeight="1">
      <c r="A19" s="51"/>
      <c r="B19" s="51"/>
      <c r="C19" s="52"/>
      <c r="D19" s="39"/>
      <c r="E19" s="39"/>
      <c r="F19" s="4">
        <v>2021</v>
      </c>
      <c r="G19" s="12">
        <f t="shared" si="3"/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s="11" customFormat="1" ht="30" customHeight="1">
      <c r="A20" s="53" t="s">
        <v>22</v>
      </c>
      <c r="B20" s="53"/>
      <c r="C20" s="14"/>
      <c r="D20" s="15"/>
      <c r="E20" s="15"/>
      <c r="F20" s="15"/>
      <c r="G20" s="16">
        <f t="shared" ref="G20:L20" si="4">SUM(G11:G13)</f>
        <v>14350.7</v>
      </c>
      <c r="H20" s="16">
        <f t="shared" si="4"/>
        <v>0</v>
      </c>
      <c r="I20" s="16">
        <f t="shared" si="4"/>
        <v>0</v>
      </c>
      <c r="J20" s="16">
        <f t="shared" si="4"/>
        <v>0</v>
      </c>
      <c r="K20" s="16">
        <f t="shared" si="4"/>
        <v>14350.7</v>
      </c>
      <c r="L20" s="16">
        <f t="shared" si="4"/>
        <v>0</v>
      </c>
    </row>
    <row r="21" spans="1:12" s="11" customFormat="1" ht="30" customHeight="1">
      <c r="A21" s="46" t="s">
        <v>23</v>
      </c>
      <c r="B21" s="46"/>
      <c r="C21" s="47" t="s">
        <v>24</v>
      </c>
      <c r="D21" s="48">
        <v>2019</v>
      </c>
      <c r="E21" s="48">
        <v>2021</v>
      </c>
      <c r="F21" s="9">
        <v>2019</v>
      </c>
      <c r="G21" s="10">
        <f t="shared" ref="G21:G26" si="5">SUM(H21:L21)</f>
        <v>55000.822700000004</v>
      </c>
      <c r="H21" s="10">
        <f>H24+H45</f>
        <v>0</v>
      </c>
      <c r="I21" s="10">
        <f>I24+I45+I37</f>
        <v>43210.8</v>
      </c>
      <c r="J21" s="10">
        <f>J24+J45+J37</f>
        <v>0</v>
      </c>
      <c r="K21" s="10">
        <f>K24+K45+K37</f>
        <v>11790.0227</v>
      </c>
      <c r="L21" s="10">
        <f>L24+L45</f>
        <v>0</v>
      </c>
    </row>
    <row r="22" spans="1:12" s="11" customFormat="1" ht="30" customHeight="1">
      <c r="A22" s="46"/>
      <c r="B22" s="46"/>
      <c r="C22" s="47"/>
      <c r="D22" s="48"/>
      <c r="E22" s="48"/>
      <c r="F22" s="9">
        <v>2020</v>
      </c>
      <c r="G22" s="10">
        <f t="shared" si="5"/>
        <v>12786.7</v>
      </c>
      <c r="H22" s="10">
        <f>H25+H46</f>
        <v>0</v>
      </c>
      <c r="I22" s="10">
        <f>I25+I46+I38+I42</f>
        <v>1700.8</v>
      </c>
      <c r="J22" s="10">
        <f>J25+J46+J38+J42</f>
        <v>0</v>
      </c>
      <c r="K22" s="10">
        <f>K25+K46+K38+K42</f>
        <v>11085.900000000001</v>
      </c>
      <c r="L22" s="10">
        <f>L25+L46+L38+L42</f>
        <v>0</v>
      </c>
    </row>
    <row r="23" spans="1:12" s="11" customFormat="1" ht="30" customHeight="1">
      <c r="A23" s="46"/>
      <c r="B23" s="46"/>
      <c r="C23" s="47"/>
      <c r="D23" s="48"/>
      <c r="E23" s="48"/>
      <c r="F23" s="9">
        <v>2021</v>
      </c>
      <c r="G23" s="10">
        <f t="shared" si="5"/>
        <v>13284.8</v>
      </c>
      <c r="H23" s="10">
        <f>H26+H47</f>
        <v>0</v>
      </c>
      <c r="I23" s="10">
        <f>I26+I47+I39+I43</f>
        <v>1700.8</v>
      </c>
      <c r="J23" s="10">
        <f>J26+J47+J39+J43</f>
        <v>0</v>
      </c>
      <c r="K23" s="10">
        <f>K26+K47+K39+K44</f>
        <v>11584</v>
      </c>
      <c r="L23" s="10">
        <f>L26+L47+L39+L43</f>
        <v>0</v>
      </c>
    </row>
    <row r="24" spans="1:12" ht="22.5" customHeight="1">
      <c r="A24" s="50" t="s">
        <v>25</v>
      </c>
      <c r="B24" s="50"/>
      <c r="C24" s="42" t="s">
        <v>26</v>
      </c>
      <c r="D24" s="39">
        <v>2019</v>
      </c>
      <c r="E24" s="39">
        <v>2021</v>
      </c>
      <c r="F24" s="4">
        <v>2019</v>
      </c>
      <c r="G24" s="12">
        <f t="shared" si="5"/>
        <v>53928.250390000001</v>
      </c>
      <c r="H24" s="12">
        <f>H28+H31</f>
        <v>0</v>
      </c>
      <c r="I24" s="12">
        <f>I28+I31</f>
        <v>43210.8</v>
      </c>
      <c r="J24" s="12">
        <f>J28+J31+J37</f>
        <v>0</v>
      </c>
      <c r="K24" s="12">
        <f>K28+K31+5664.78739</f>
        <v>10717.45039</v>
      </c>
      <c r="L24" s="12">
        <v>0</v>
      </c>
    </row>
    <row r="25" spans="1:12" ht="24" customHeight="1">
      <c r="A25" s="50"/>
      <c r="B25" s="50"/>
      <c r="C25" s="42"/>
      <c r="D25" s="39"/>
      <c r="E25" s="39"/>
      <c r="F25" s="4">
        <v>2020</v>
      </c>
      <c r="G25" s="12">
        <f t="shared" si="5"/>
        <v>11849.599999999999</v>
      </c>
      <c r="H25" s="12">
        <v>0</v>
      </c>
      <c r="I25" s="18">
        <v>1700.8</v>
      </c>
      <c r="J25" s="12">
        <v>0</v>
      </c>
      <c r="K25" s="12">
        <f>10148.8</f>
        <v>10148.799999999999</v>
      </c>
      <c r="L25" s="12">
        <v>0</v>
      </c>
    </row>
    <row r="26" spans="1:12" ht="21.75" customHeight="1">
      <c r="A26" s="50"/>
      <c r="B26" s="50"/>
      <c r="C26" s="42"/>
      <c r="D26" s="39"/>
      <c r="E26" s="39"/>
      <c r="F26" s="4">
        <v>2021</v>
      </c>
      <c r="G26" s="12">
        <f t="shared" si="5"/>
        <v>12305.699999999999</v>
      </c>
      <c r="H26" s="12">
        <v>0</v>
      </c>
      <c r="I26" s="18">
        <v>1700.8</v>
      </c>
      <c r="J26" s="12">
        <v>0</v>
      </c>
      <c r="K26" s="12">
        <f>10604.9</f>
        <v>10604.9</v>
      </c>
      <c r="L26" s="12">
        <v>0</v>
      </c>
    </row>
    <row r="27" spans="1:12" s="11" customFormat="1" ht="18.75" customHeight="1">
      <c r="A27" s="40" t="s">
        <v>27</v>
      </c>
      <c r="B27" s="40"/>
      <c r="C27" s="42"/>
      <c r="D27" s="4"/>
      <c r="E27" s="4"/>
      <c r="F27" s="4"/>
      <c r="G27" s="12"/>
      <c r="H27" s="12"/>
      <c r="I27" s="18"/>
      <c r="J27" s="12"/>
      <c r="K27" s="12"/>
      <c r="L27" s="12"/>
    </row>
    <row r="28" spans="1:12" s="11" customFormat="1" ht="39.75" customHeight="1">
      <c r="A28" s="40" t="s">
        <v>28</v>
      </c>
      <c r="B28" s="40"/>
      <c r="C28" s="42"/>
      <c r="D28" s="19">
        <v>2019</v>
      </c>
      <c r="E28" s="19">
        <v>2019</v>
      </c>
      <c r="F28" s="19">
        <v>2019</v>
      </c>
      <c r="G28" s="20">
        <f t="shared" ref="G28:L28" si="6">G30</f>
        <v>1827.4279999999999</v>
      </c>
      <c r="H28" s="20">
        <f t="shared" si="6"/>
        <v>0</v>
      </c>
      <c r="I28" s="20">
        <f t="shared" si="6"/>
        <v>1700.8</v>
      </c>
      <c r="J28" s="20">
        <f t="shared" si="6"/>
        <v>0</v>
      </c>
      <c r="K28" s="20">
        <f t="shared" si="6"/>
        <v>126.628</v>
      </c>
      <c r="L28" s="20">
        <f t="shared" si="6"/>
        <v>0</v>
      </c>
    </row>
    <row r="29" spans="1:12" s="11" customFormat="1" ht="18.75" customHeight="1">
      <c r="A29" s="36" t="s">
        <v>29</v>
      </c>
      <c r="B29" s="36"/>
      <c r="C29" s="42"/>
      <c r="D29" s="4"/>
      <c r="E29" s="4"/>
      <c r="F29" s="4"/>
      <c r="G29" s="12"/>
      <c r="H29" s="12"/>
      <c r="I29" s="18"/>
      <c r="J29" s="12"/>
      <c r="K29" s="12"/>
      <c r="L29" s="12"/>
    </row>
    <row r="30" spans="1:12" s="11" customFormat="1" ht="60.75" customHeight="1">
      <c r="A30" s="36" t="s">
        <v>30</v>
      </c>
      <c r="B30" s="36"/>
      <c r="C30" s="42"/>
      <c r="D30" s="4">
        <v>2019</v>
      </c>
      <c r="E30" s="4">
        <v>2019</v>
      </c>
      <c r="F30" s="4">
        <v>2019</v>
      </c>
      <c r="G30" s="12">
        <f>SUM(H30:L30)</f>
        <v>1827.4279999999999</v>
      </c>
      <c r="H30" s="12">
        <v>0</v>
      </c>
      <c r="I30" s="18">
        <v>1700.8</v>
      </c>
      <c r="J30" s="12">
        <v>0</v>
      </c>
      <c r="K30" s="12">
        <v>126.628</v>
      </c>
      <c r="L30" s="12">
        <v>0</v>
      </c>
    </row>
    <row r="31" spans="1:12" s="11" customFormat="1" ht="54.75" customHeight="1">
      <c r="A31" s="40" t="s">
        <v>31</v>
      </c>
      <c r="B31" s="40"/>
      <c r="C31" s="42"/>
      <c r="D31" s="19">
        <v>2019</v>
      </c>
      <c r="E31" s="19">
        <v>2019</v>
      </c>
      <c r="F31" s="19">
        <v>2019</v>
      </c>
      <c r="G31" s="20">
        <f t="shared" ref="G31:L31" si="7">G33+G34+G35+G36</f>
        <v>46436.034999999996</v>
      </c>
      <c r="H31" s="20">
        <f t="shared" si="7"/>
        <v>0</v>
      </c>
      <c r="I31" s="20">
        <f t="shared" si="7"/>
        <v>41510</v>
      </c>
      <c r="J31" s="20">
        <f t="shared" si="7"/>
        <v>0</v>
      </c>
      <c r="K31" s="20">
        <f t="shared" si="7"/>
        <v>4926.0349999999999</v>
      </c>
      <c r="L31" s="20">
        <f t="shared" si="7"/>
        <v>0</v>
      </c>
    </row>
    <row r="32" spans="1:12" s="11" customFormat="1" ht="16.5" customHeight="1">
      <c r="A32" s="36" t="s">
        <v>29</v>
      </c>
      <c r="B32" s="36"/>
      <c r="C32" s="42"/>
      <c r="D32" s="4"/>
      <c r="E32" s="4"/>
      <c r="F32" s="4"/>
      <c r="G32" s="12"/>
      <c r="H32" s="12"/>
      <c r="I32" s="18"/>
      <c r="J32" s="12"/>
      <c r="K32" s="12"/>
      <c r="L32" s="12"/>
    </row>
    <row r="33" spans="1:12" s="11" customFormat="1" ht="54.75" customHeight="1">
      <c r="A33" s="36" t="s">
        <v>32</v>
      </c>
      <c r="B33" s="36"/>
      <c r="C33" s="42"/>
      <c r="D33" s="4">
        <v>2019</v>
      </c>
      <c r="E33" s="4">
        <v>2019</v>
      </c>
      <c r="F33" s="4">
        <v>2019</v>
      </c>
      <c r="G33" s="12">
        <f>SUM(H33:L33)</f>
        <v>34335.370999999999</v>
      </c>
      <c r="H33" s="12">
        <v>0</v>
      </c>
      <c r="I33" s="18">
        <v>31792.3</v>
      </c>
      <c r="J33" s="12">
        <v>0</v>
      </c>
      <c r="K33" s="12">
        <v>2543.0709999999999</v>
      </c>
      <c r="L33" s="12">
        <v>0</v>
      </c>
    </row>
    <row r="34" spans="1:12" s="11" customFormat="1" ht="63" customHeight="1">
      <c r="A34" s="36" t="s">
        <v>33</v>
      </c>
      <c r="B34" s="36"/>
      <c r="C34" s="42"/>
      <c r="D34" s="4">
        <v>2019</v>
      </c>
      <c r="E34" s="4">
        <v>2019</v>
      </c>
      <c r="F34" s="4">
        <v>2019</v>
      </c>
      <c r="G34" s="12">
        <f>SUM(H34:L34)</f>
        <v>10495.099</v>
      </c>
      <c r="H34" s="12">
        <v>0</v>
      </c>
      <c r="I34" s="18">
        <v>9717.7000000000007</v>
      </c>
      <c r="J34" s="12">
        <v>0</v>
      </c>
      <c r="K34" s="12">
        <v>777.399</v>
      </c>
      <c r="L34" s="12">
        <v>0</v>
      </c>
    </row>
    <row r="35" spans="1:12" s="11" customFormat="1" ht="63" customHeight="1">
      <c r="A35" s="36" t="s">
        <v>34</v>
      </c>
      <c r="B35" s="36"/>
      <c r="C35" s="42"/>
      <c r="D35" s="4">
        <v>2019</v>
      </c>
      <c r="E35" s="4">
        <v>2019</v>
      </c>
      <c r="F35" s="4">
        <v>2019</v>
      </c>
      <c r="G35" s="12">
        <f>SUM(H35:L35)</f>
        <v>739.28700000000003</v>
      </c>
      <c r="H35" s="12">
        <v>0</v>
      </c>
      <c r="I35" s="18">
        <v>0</v>
      </c>
      <c r="J35" s="12">
        <v>0</v>
      </c>
      <c r="K35" s="12">
        <v>739.28700000000003</v>
      </c>
      <c r="L35" s="12">
        <v>0</v>
      </c>
    </row>
    <row r="36" spans="1:12" s="11" customFormat="1" ht="63" customHeight="1">
      <c r="A36" s="36" t="s">
        <v>35</v>
      </c>
      <c r="B36" s="36"/>
      <c r="C36" s="42"/>
      <c r="D36" s="4">
        <v>2019</v>
      </c>
      <c r="E36" s="4">
        <v>2019</v>
      </c>
      <c r="F36" s="4">
        <v>2019</v>
      </c>
      <c r="G36" s="12">
        <f>SUM(H36:L36)</f>
        <v>866.27800000000002</v>
      </c>
      <c r="H36" s="12">
        <v>0</v>
      </c>
      <c r="I36" s="18">
        <v>0</v>
      </c>
      <c r="J36" s="12">
        <v>0</v>
      </c>
      <c r="K36" s="12">
        <v>866.27800000000002</v>
      </c>
      <c r="L36" s="12">
        <v>0</v>
      </c>
    </row>
    <row r="37" spans="1:12" s="11" customFormat="1" ht="26.25" customHeight="1">
      <c r="A37" s="40" t="s">
        <v>36</v>
      </c>
      <c r="B37" s="40"/>
      <c r="C37" s="42"/>
      <c r="D37" s="39">
        <v>2019</v>
      </c>
      <c r="E37" s="39">
        <v>2021</v>
      </c>
      <c r="F37" s="19">
        <v>2019</v>
      </c>
      <c r="G37" s="20">
        <f t="shared" ref="G37:L37" si="8">G41</f>
        <v>139.506</v>
      </c>
      <c r="H37" s="20">
        <f t="shared" si="8"/>
        <v>0</v>
      </c>
      <c r="I37" s="20">
        <f t="shared" si="8"/>
        <v>0</v>
      </c>
      <c r="J37" s="20">
        <f t="shared" si="8"/>
        <v>0</v>
      </c>
      <c r="K37" s="20">
        <f t="shared" si="8"/>
        <v>139.506</v>
      </c>
      <c r="L37" s="20">
        <f t="shared" si="8"/>
        <v>0</v>
      </c>
    </row>
    <row r="38" spans="1:12" s="11" customFormat="1" ht="24" customHeight="1">
      <c r="A38" s="40"/>
      <c r="B38" s="40"/>
      <c r="C38" s="42"/>
      <c r="D38" s="39"/>
      <c r="E38" s="39"/>
      <c r="F38" s="4">
        <v>2020</v>
      </c>
      <c r="G38" s="12">
        <f>SUM(H38:L38)</f>
        <v>132.69999999999999</v>
      </c>
      <c r="H38" s="12">
        <v>0</v>
      </c>
      <c r="I38" s="12">
        <v>0</v>
      </c>
      <c r="J38" s="12">
        <v>0</v>
      </c>
      <c r="K38" s="12">
        <v>132.69999999999999</v>
      </c>
      <c r="L38" s="12">
        <v>0</v>
      </c>
    </row>
    <row r="39" spans="1:12" s="11" customFormat="1" ht="32.25" customHeight="1">
      <c r="A39" s="40"/>
      <c r="B39" s="40"/>
      <c r="C39" s="42"/>
      <c r="D39" s="39"/>
      <c r="E39" s="39"/>
      <c r="F39" s="4">
        <v>2021</v>
      </c>
      <c r="G39" s="12">
        <f>SUM(H39:L39)</f>
        <v>138.69999999999999</v>
      </c>
      <c r="H39" s="12">
        <v>0</v>
      </c>
      <c r="I39" s="12">
        <v>0</v>
      </c>
      <c r="J39" s="12">
        <v>0</v>
      </c>
      <c r="K39" s="12">
        <v>138.69999999999999</v>
      </c>
      <c r="L39" s="12">
        <v>0</v>
      </c>
    </row>
    <row r="40" spans="1:12" s="11" customFormat="1" ht="18" customHeight="1">
      <c r="A40" s="36" t="s">
        <v>29</v>
      </c>
      <c r="B40" s="36"/>
      <c r="C40" s="42"/>
      <c r="D40" s="4"/>
      <c r="E40" s="4"/>
      <c r="F40" s="4"/>
      <c r="G40" s="12"/>
      <c r="H40" s="12"/>
      <c r="I40" s="18"/>
      <c r="J40" s="12"/>
      <c r="K40" s="12"/>
      <c r="L40" s="12"/>
    </row>
    <row r="41" spans="1:12" s="11" customFormat="1" ht="44.25" customHeight="1">
      <c r="A41" s="36" t="s">
        <v>37</v>
      </c>
      <c r="B41" s="36"/>
      <c r="C41" s="42"/>
      <c r="D41" s="4">
        <v>2019</v>
      </c>
      <c r="E41" s="4">
        <v>2019</v>
      </c>
      <c r="F41" s="4">
        <v>2019</v>
      </c>
      <c r="G41" s="12">
        <f>SUM(H41:L41)</f>
        <v>139.506</v>
      </c>
      <c r="H41" s="12">
        <v>0</v>
      </c>
      <c r="I41" s="12">
        <v>0</v>
      </c>
      <c r="J41" s="12">
        <v>0</v>
      </c>
      <c r="K41" s="12">
        <v>139.506</v>
      </c>
      <c r="L41" s="12">
        <v>0</v>
      </c>
    </row>
    <row r="42" spans="1:12" s="11" customFormat="1" ht="10.5" customHeight="1">
      <c r="A42" s="40" t="s">
        <v>38</v>
      </c>
      <c r="B42" s="40"/>
      <c r="C42" s="42"/>
      <c r="D42" s="39">
        <v>2020</v>
      </c>
      <c r="E42" s="39">
        <v>2021</v>
      </c>
      <c r="F42" s="39">
        <v>2020</v>
      </c>
      <c r="G42" s="49">
        <f>SUM(H42:L42)</f>
        <v>377.7</v>
      </c>
      <c r="H42" s="49">
        <f>H46</f>
        <v>0</v>
      </c>
      <c r="I42" s="49">
        <f>I46</f>
        <v>0</v>
      </c>
      <c r="J42" s="49">
        <f>J46</f>
        <v>0</v>
      </c>
      <c r="K42" s="49">
        <v>377.7</v>
      </c>
      <c r="L42" s="49">
        <f>L46</f>
        <v>0</v>
      </c>
    </row>
    <row r="43" spans="1:12" s="11" customFormat="1" ht="37.5" customHeight="1">
      <c r="A43" s="40"/>
      <c r="B43" s="40"/>
      <c r="C43" s="42"/>
      <c r="D43" s="39"/>
      <c r="E43" s="39"/>
      <c r="F43" s="39"/>
      <c r="G43" s="49"/>
      <c r="H43" s="49">
        <v>0</v>
      </c>
      <c r="I43" s="49">
        <v>0</v>
      </c>
      <c r="J43" s="49">
        <v>0</v>
      </c>
      <c r="K43" s="49">
        <v>132.69999999999999</v>
      </c>
      <c r="L43" s="49">
        <v>0</v>
      </c>
    </row>
    <row r="44" spans="1:12" s="11" customFormat="1" ht="39" customHeight="1">
      <c r="A44" s="40"/>
      <c r="B44" s="40"/>
      <c r="C44" s="42"/>
      <c r="D44" s="39"/>
      <c r="E44" s="39"/>
      <c r="F44" s="4">
        <v>2021</v>
      </c>
      <c r="G44" s="12">
        <f>SUM(H44:L44)</f>
        <v>394.6</v>
      </c>
      <c r="H44" s="12">
        <v>0</v>
      </c>
      <c r="I44" s="12">
        <v>0</v>
      </c>
      <c r="J44" s="12">
        <v>0</v>
      </c>
      <c r="K44" s="12">
        <v>394.6</v>
      </c>
      <c r="L44" s="12">
        <v>0</v>
      </c>
    </row>
    <row r="45" spans="1:12" ht="19.5" customHeight="1">
      <c r="A45" s="40" t="s">
        <v>39</v>
      </c>
      <c r="B45" s="40"/>
      <c r="C45" s="42"/>
      <c r="D45" s="39">
        <v>2019</v>
      </c>
      <c r="E45" s="39">
        <v>2021</v>
      </c>
      <c r="F45" s="4">
        <v>2019</v>
      </c>
      <c r="G45" s="12">
        <f>SUM(H45:L45)</f>
        <v>933.06631000000004</v>
      </c>
      <c r="H45" s="12">
        <v>0</v>
      </c>
      <c r="I45" s="12">
        <v>0</v>
      </c>
      <c r="J45" s="12">
        <v>0</v>
      </c>
      <c r="K45" s="12">
        <v>933.06631000000004</v>
      </c>
      <c r="L45" s="12">
        <v>0</v>
      </c>
    </row>
    <row r="46" spans="1:12" s="21" customFormat="1" ht="21" customHeight="1">
      <c r="A46" s="40"/>
      <c r="B46" s="40"/>
      <c r="C46" s="42"/>
      <c r="D46" s="39"/>
      <c r="E46" s="39"/>
      <c r="F46" s="4">
        <v>2020</v>
      </c>
      <c r="G46" s="12">
        <f>SUM(H46:L46)</f>
        <v>426.7</v>
      </c>
      <c r="H46" s="18">
        <v>0</v>
      </c>
      <c r="I46" s="18">
        <v>0</v>
      </c>
      <c r="J46" s="18">
        <v>0</v>
      </c>
      <c r="K46" s="18">
        <v>426.7</v>
      </c>
      <c r="L46" s="18">
        <v>0</v>
      </c>
    </row>
    <row r="47" spans="1:12" s="21" customFormat="1" ht="16.5" customHeight="1">
      <c r="A47" s="40"/>
      <c r="B47" s="40"/>
      <c r="C47" s="42"/>
      <c r="D47" s="39"/>
      <c r="E47" s="39"/>
      <c r="F47" s="4">
        <v>2021</v>
      </c>
      <c r="G47" s="12">
        <f>SUM(H47:L47)</f>
        <v>445.8</v>
      </c>
      <c r="H47" s="18">
        <v>0</v>
      </c>
      <c r="I47" s="18">
        <v>0</v>
      </c>
      <c r="J47" s="18">
        <v>0</v>
      </c>
      <c r="K47" s="18">
        <v>445.8</v>
      </c>
      <c r="L47" s="18">
        <v>0</v>
      </c>
    </row>
    <row r="48" spans="1:12" s="11" customFormat="1" ht="34.5" customHeight="1">
      <c r="A48" s="37" t="s">
        <v>40</v>
      </c>
      <c r="B48" s="37"/>
      <c r="C48" s="22"/>
      <c r="D48" s="23"/>
      <c r="E48" s="23"/>
      <c r="F48" s="24"/>
      <c r="G48" s="25">
        <f t="shared" ref="G48:L48" si="9">G21+G22+G23</f>
        <v>81072.322700000004</v>
      </c>
      <c r="H48" s="25">
        <f t="shared" si="9"/>
        <v>0</v>
      </c>
      <c r="I48" s="25">
        <f t="shared" si="9"/>
        <v>46612.400000000009</v>
      </c>
      <c r="J48" s="25">
        <f t="shared" si="9"/>
        <v>0</v>
      </c>
      <c r="K48" s="25">
        <f t="shared" si="9"/>
        <v>34459.922700000003</v>
      </c>
      <c r="L48" s="25">
        <f t="shared" si="9"/>
        <v>0</v>
      </c>
    </row>
    <row r="49" spans="1:14" s="11" customFormat="1" ht="27" customHeight="1">
      <c r="A49" s="46" t="s">
        <v>41</v>
      </c>
      <c r="B49" s="46"/>
      <c r="C49" s="47" t="s">
        <v>24</v>
      </c>
      <c r="D49" s="48">
        <v>2019</v>
      </c>
      <c r="E49" s="48">
        <v>2021</v>
      </c>
      <c r="F49" s="9">
        <v>2019</v>
      </c>
      <c r="G49" s="10">
        <f>SUM(H49:L49)</f>
        <v>1582.7</v>
      </c>
      <c r="H49" s="10">
        <f>H71+H74+H77+H83</f>
        <v>0</v>
      </c>
      <c r="I49" s="10">
        <f>I71+I74+I77+I83</f>
        <v>0</v>
      </c>
      <c r="J49" s="10">
        <f>J71+J74+J77+J83</f>
        <v>0</v>
      </c>
      <c r="K49" s="10">
        <f>K71+K74+K77+K80+K83</f>
        <v>1582.7</v>
      </c>
      <c r="L49" s="10">
        <f>L71+L74+L77+L83</f>
        <v>0</v>
      </c>
    </row>
    <row r="50" spans="1:14" s="11" customFormat="1" ht="24" customHeight="1">
      <c r="A50" s="46"/>
      <c r="B50" s="46"/>
      <c r="C50" s="47"/>
      <c r="D50" s="48"/>
      <c r="E50" s="48"/>
      <c r="F50" s="9">
        <v>2020</v>
      </c>
      <c r="G50" s="10">
        <f>SUM(H50:L50)</f>
        <v>1329.3</v>
      </c>
      <c r="H50" s="10">
        <f>H72+H75+H79+H84</f>
        <v>0</v>
      </c>
      <c r="I50" s="10">
        <f>I72+I75+I79+I84</f>
        <v>0</v>
      </c>
      <c r="J50" s="10">
        <f>J72+J75+J79+J84</f>
        <v>0</v>
      </c>
      <c r="K50" s="10">
        <f>K72+K75+K78+K84+K81</f>
        <v>1329.3</v>
      </c>
      <c r="L50" s="10">
        <f>L72+L75+L79+L84</f>
        <v>0</v>
      </c>
    </row>
    <row r="51" spans="1:14" s="11" customFormat="1" ht="21" customHeight="1">
      <c r="A51" s="46"/>
      <c r="B51" s="46"/>
      <c r="C51" s="47"/>
      <c r="D51" s="48"/>
      <c r="E51" s="48"/>
      <c r="F51" s="9">
        <v>2021</v>
      </c>
      <c r="G51" s="10">
        <f>SUM(H51:L51)</f>
        <v>1389.2</v>
      </c>
      <c r="H51" s="10">
        <f>H73+H76+H82+H85</f>
        <v>0</v>
      </c>
      <c r="I51" s="10">
        <f>I73+I76+I82+I85</f>
        <v>0</v>
      </c>
      <c r="J51" s="10">
        <f>J73+J76+J82+J85</f>
        <v>0</v>
      </c>
      <c r="K51" s="10">
        <f>K73+K76+K79+K85+K82</f>
        <v>1389.2</v>
      </c>
      <c r="L51" s="10">
        <f>L73+L76+L82+L85</f>
        <v>0</v>
      </c>
      <c r="N51" s="26"/>
    </row>
    <row r="52" spans="1:14" ht="84.75" hidden="1" customHeight="1">
      <c r="A52" s="41" t="s">
        <v>42</v>
      </c>
      <c r="B52" s="41"/>
      <c r="C52" s="3" t="s">
        <v>43</v>
      </c>
      <c r="D52" s="4">
        <v>2017</v>
      </c>
      <c r="E52" s="4">
        <v>2017</v>
      </c>
      <c r="F52" s="4">
        <v>2017</v>
      </c>
      <c r="G52" s="12">
        <v>3980</v>
      </c>
      <c r="H52" s="12">
        <v>0</v>
      </c>
      <c r="I52" s="12">
        <v>3582</v>
      </c>
      <c r="J52" s="12">
        <v>0</v>
      </c>
      <c r="K52" s="12">
        <v>398</v>
      </c>
      <c r="L52" s="27">
        <v>0</v>
      </c>
    </row>
    <row r="53" spans="1:14" ht="137.25" hidden="1" customHeight="1">
      <c r="A53" s="41" t="s">
        <v>44</v>
      </c>
      <c r="B53" s="41"/>
      <c r="C53" s="3" t="s">
        <v>43</v>
      </c>
      <c r="D53" s="4">
        <v>2017</v>
      </c>
      <c r="E53" s="4">
        <v>2017</v>
      </c>
      <c r="F53" s="4">
        <v>2017</v>
      </c>
      <c r="G53" s="12">
        <v>1300</v>
      </c>
      <c r="H53" s="12">
        <v>0</v>
      </c>
      <c r="I53" s="12">
        <v>1170</v>
      </c>
      <c r="J53" s="12">
        <v>0</v>
      </c>
      <c r="K53" s="12">
        <v>130</v>
      </c>
      <c r="L53" s="27">
        <v>0</v>
      </c>
    </row>
    <row r="54" spans="1:14" ht="86.25" hidden="1" customHeight="1">
      <c r="A54" s="41" t="s">
        <v>45</v>
      </c>
      <c r="B54" s="41"/>
      <c r="C54" s="3" t="s">
        <v>43</v>
      </c>
      <c r="D54" s="4">
        <v>2017</v>
      </c>
      <c r="E54" s="4">
        <v>2017</v>
      </c>
      <c r="F54" s="4">
        <v>2017</v>
      </c>
      <c r="G54" s="12">
        <v>32550</v>
      </c>
      <c r="H54" s="12">
        <v>0</v>
      </c>
      <c r="I54" s="12">
        <v>29295</v>
      </c>
      <c r="J54" s="12">
        <v>0</v>
      </c>
      <c r="K54" s="12">
        <v>3255</v>
      </c>
      <c r="L54" s="27">
        <v>0</v>
      </c>
    </row>
    <row r="55" spans="1:14" ht="87" hidden="1" customHeight="1">
      <c r="A55" s="41" t="s">
        <v>46</v>
      </c>
      <c r="B55" s="41"/>
      <c r="C55" s="3" t="s">
        <v>43</v>
      </c>
      <c r="D55" s="4">
        <v>2017</v>
      </c>
      <c r="E55" s="4">
        <v>2017</v>
      </c>
      <c r="F55" s="4">
        <v>2017</v>
      </c>
      <c r="G55" s="12">
        <v>4300</v>
      </c>
      <c r="H55" s="12">
        <v>0</v>
      </c>
      <c r="I55" s="12">
        <v>3870</v>
      </c>
      <c r="J55" s="12">
        <v>0</v>
      </c>
      <c r="K55" s="12">
        <v>430</v>
      </c>
      <c r="L55" s="27">
        <v>0</v>
      </c>
    </row>
    <row r="56" spans="1:14" ht="72" hidden="1" customHeight="1">
      <c r="A56" s="45" t="s">
        <v>47</v>
      </c>
      <c r="B56" s="45"/>
      <c r="C56" s="3" t="s">
        <v>43</v>
      </c>
      <c r="D56" s="4">
        <v>2017</v>
      </c>
      <c r="E56" s="4">
        <v>2017</v>
      </c>
      <c r="F56" s="4">
        <v>2017</v>
      </c>
      <c r="G56" s="12">
        <v>23919</v>
      </c>
      <c r="H56" s="12">
        <v>0</v>
      </c>
      <c r="I56" s="12">
        <v>21527.1</v>
      </c>
      <c r="J56" s="12">
        <v>0</v>
      </c>
      <c r="K56" s="12">
        <v>2391.9</v>
      </c>
      <c r="L56" s="27">
        <v>0</v>
      </c>
    </row>
    <row r="57" spans="1:14" ht="78" hidden="1" customHeight="1">
      <c r="A57" s="41" t="s">
        <v>48</v>
      </c>
      <c r="B57" s="41"/>
      <c r="C57" s="3" t="s">
        <v>43</v>
      </c>
      <c r="D57" s="4">
        <v>2017</v>
      </c>
      <c r="E57" s="4">
        <v>2017</v>
      </c>
      <c r="F57" s="4">
        <v>2017</v>
      </c>
      <c r="G57" s="12">
        <v>7500</v>
      </c>
      <c r="H57" s="12">
        <v>0</v>
      </c>
      <c r="I57" s="12">
        <v>6750</v>
      </c>
      <c r="J57" s="12">
        <v>0</v>
      </c>
      <c r="K57" s="12">
        <v>750</v>
      </c>
      <c r="L57" s="27">
        <v>0</v>
      </c>
    </row>
    <row r="58" spans="1:14" ht="80.25" hidden="1" customHeight="1">
      <c r="A58" s="41" t="s">
        <v>49</v>
      </c>
      <c r="B58" s="41"/>
      <c r="C58" s="3" t="s">
        <v>43</v>
      </c>
      <c r="D58" s="4">
        <v>2017</v>
      </c>
      <c r="E58" s="4">
        <v>2017</v>
      </c>
      <c r="F58" s="4">
        <v>2017</v>
      </c>
      <c r="G58" s="12">
        <v>13500</v>
      </c>
      <c r="H58" s="12">
        <v>0</v>
      </c>
      <c r="I58" s="12">
        <v>12150</v>
      </c>
      <c r="J58" s="12">
        <v>0</v>
      </c>
      <c r="K58" s="12">
        <v>1350</v>
      </c>
      <c r="L58" s="27">
        <v>0</v>
      </c>
    </row>
    <row r="59" spans="1:14" ht="84" hidden="1" customHeight="1">
      <c r="A59" s="41" t="s">
        <v>50</v>
      </c>
      <c r="B59" s="41"/>
      <c r="C59" s="3" t="s">
        <v>43</v>
      </c>
      <c r="D59" s="4">
        <v>2017</v>
      </c>
      <c r="E59" s="4">
        <v>2017</v>
      </c>
      <c r="F59" s="4">
        <v>2017</v>
      </c>
      <c r="G59" s="12">
        <v>8210</v>
      </c>
      <c r="H59" s="12">
        <v>0</v>
      </c>
      <c r="I59" s="12">
        <v>7389</v>
      </c>
      <c r="J59" s="12">
        <v>0</v>
      </c>
      <c r="K59" s="12">
        <v>821</v>
      </c>
      <c r="L59" s="27">
        <v>0</v>
      </c>
    </row>
    <row r="60" spans="1:14" ht="75.75" hidden="1" customHeight="1">
      <c r="A60" s="41" t="s">
        <v>51</v>
      </c>
      <c r="B60" s="41"/>
      <c r="C60" s="3" t="s">
        <v>43</v>
      </c>
      <c r="D60" s="4">
        <v>2017</v>
      </c>
      <c r="E60" s="4">
        <v>2017</v>
      </c>
      <c r="F60" s="4">
        <v>2017</v>
      </c>
      <c r="G60" s="12">
        <v>15600</v>
      </c>
      <c r="H60" s="12">
        <v>0</v>
      </c>
      <c r="I60" s="12">
        <v>14040</v>
      </c>
      <c r="J60" s="12">
        <v>0</v>
      </c>
      <c r="K60" s="12">
        <v>1560</v>
      </c>
      <c r="L60" s="27">
        <v>0</v>
      </c>
    </row>
    <row r="61" spans="1:14" ht="80.25" hidden="1" customHeight="1">
      <c r="A61" s="41" t="s">
        <v>52</v>
      </c>
      <c r="B61" s="41"/>
      <c r="C61" s="3" t="s">
        <v>43</v>
      </c>
      <c r="D61" s="4">
        <v>2018</v>
      </c>
      <c r="E61" s="4">
        <v>2018</v>
      </c>
      <c r="F61" s="4">
        <v>2018</v>
      </c>
      <c r="G61" s="12">
        <v>1500</v>
      </c>
      <c r="H61" s="12">
        <v>0</v>
      </c>
      <c r="I61" s="12">
        <v>1350</v>
      </c>
      <c r="J61" s="12">
        <v>0</v>
      </c>
      <c r="K61" s="12">
        <v>150</v>
      </c>
      <c r="L61" s="27">
        <v>0</v>
      </c>
    </row>
    <row r="62" spans="1:14" ht="76.5" hidden="1" customHeight="1">
      <c r="A62" s="41" t="s">
        <v>53</v>
      </c>
      <c r="B62" s="41"/>
      <c r="C62" s="3" t="s">
        <v>43</v>
      </c>
      <c r="D62" s="4">
        <v>2018</v>
      </c>
      <c r="E62" s="4">
        <v>2018</v>
      </c>
      <c r="F62" s="4">
        <v>2018</v>
      </c>
      <c r="G62" s="12">
        <v>850</v>
      </c>
      <c r="H62" s="12">
        <v>0</v>
      </c>
      <c r="I62" s="12">
        <v>765</v>
      </c>
      <c r="J62" s="12">
        <v>0</v>
      </c>
      <c r="K62" s="12">
        <v>85</v>
      </c>
      <c r="L62" s="27">
        <v>0</v>
      </c>
    </row>
    <row r="63" spans="1:14" ht="76.5" hidden="1" customHeight="1">
      <c r="A63" s="41" t="s">
        <v>54</v>
      </c>
      <c r="B63" s="41"/>
      <c r="C63" s="3" t="s">
        <v>43</v>
      </c>
      <c r="D63" s="4">
        <v>2018</v>
      </c>
      <c r="E63" s="4">
        <v>2018</v>
      </c>
      <c r="F63" s="4">
        <v>2018</v>
      </c>
      <c r="G63" s="12">
        <v>1150</v>
      </c>
      <c r="H63" s="12">
        <v>0</v>
      </c>
      <c r="I63" s="12">
        <v>1035</v>
      </c>
      <c r="J63" s="12">
        <v>0</v>
      </c>
      <c r="K63" s="12">
        <v>115</v>
      </c>
      <c r="L63" s="27">
        <v>0</v>
      </c>
    </row>
    <row r="64" spans="1:14" ht="70.5" hidden="1" customHeight="1">
      <c r="A64" s="41" t="s">
        <v>55</v>
      </c>
      <c r="B64" s="41"/>
      <c r="C64" s="3" t="s">
        <v>43</v>
      </c>
      <c r="D64" s="4">
        <v>2018</v>
      </c>
      <c r="E64" s="4">
        <v>2018</v>
      </c>
      <c r="F64" s="4">
        <v>2018</v>
      </c>
      <c r="G64" s="12">
        <v>38150</v>
      </c>
      <c r="H64" s="12">
        <v>0</v>
      </c>
      <c r="I64" s="12">
        <v>34335</v>
      </c>
      <c r="J64" s="12">
        <v>0</v>
      </c>
      <c r="K64" s="12">
        <v>3815</v>
      </c>
      <c r="L64" s="27">
        <v>0</v>
      </c>
    </row>
    <row r="65" spans="1:12" ht="72" hidden="1" customHeight="1">
      <c r="A65" s="41" t="s">
        <v>56</v>
      </c>
      <c r="B65" s="41"/>
      <c r="C65" s="3" t="s">
        <v>43</v>
      </c>
      <c r="D65" s="4">
        <v>2018</v>
      </c>
      <c r="E65" s="4">
        <v>2018</v>
      </c>
      <c r="F65" s="4">
        <v>2018</v>
      </c>
      <c r="G65" s="12">
        <v>18000</v>
      </c>
      <c r="H65" s="12">
        <v>0</v>
      </c>
      <c r="I65" s="12">
        <v>16200</v>
      </c>
      <c r="J65" s="12">
        <v>0</v>
      </c>
      <c r="K65" s="12">
        <v>1800</v>
      </c>
      <c r="L65" s="27">
        <v>0</v>
      </c>
    </row>
    <row r="66" spans="1:12" ht="75" hidden="1" customHeight="1">
      <c r="A66" s="41" t="s">
        <v>57</v>
      </c>
      <c r="B66" s="41"/>
      <c r="C66" s="3" t="s">
        <v>43</v>
      </c>
      <c r="D66" s="4">
        <v>2018</v>
      </c>
      <c r="E66" s="4">
        <v>2018</v>
      </c>
      <c r="F66" s="4">
        <v>2018</v>
      </c>
      <c r="G66" s="12">
        <v>50000</v>
      </c>
      <c r="H66" s="12">
        <v>0</v>
      </c>
      <c r="I66" s="12">
        <v>45000</v>
      </c>
      <c r="J66" s="12">
        <v>0</v>
      </c>
      <c r="K66" s="12">
        <v>5000</v>
      </c>
      <c r="L66" s="27">
        <v>0</v>
      </c>
    </row>
    <row r="67" spans="1:12" ht="84.75" hidden="1" customHeight="1">
      <c r="A67" s="41" t="s">
        <v>58</v>
      </c>
      <c r="B67" s="41"/>
      <c r="C67" s="3" t="s">
        <v>43</v>
      </c>
      <c r="D67" s="4">
        <v>2018</v>
      </c>
      <c r="E67" s="4">
        <v>2018</v>
      </c>
      <c r="F67" s="4">
        <v>2018</v>
      </c>
      <c r="G67" s="12">
        <v>38920</v>
      </c>
      <c r="H67" s="12">
        <v>0</v>
      </c>
      <c r="I67" s="12">
        <v>35028</v>
      </c>
      <c r="J67" s="12">
        <v>0</v>
      </c>
      <c r="K67" s="12">
        <v>3892</v>
      </c>
      <c r="L67" s="27">
        <v>0</v>
      </c>
    </row>
    <row r="68" spans="1:12" ht="80.25" hidden="1" customHeight="1">
      <c r="A68" s="41" t="s">
        <v>59</v>
      </c>
      <c r="B68" s="41"/>
      <c r="C68" s="3" t="s">
        <v>43</v>
      </c>
      <c r="D68" s="4">
        <v>2018</v>
      </c>
      <c r="E68" s="4">
        <v>2018</v>
      </c>
      <c r="F68" s="4">
        <v>2018</v>
      </c>
      <c r="G68" s="12">
        <v>703</v>
      </c>
      <c r="H68" s="12">
        <v>0</v>
      </c>
      <c r="I68" s="12">
        <v>632.70000000000005</v>
      </c>
      <c r="J68" s="12">
        <v>0</v>
      </c>
      <c r="K68" s="12">
        <v>70.3</v>
      </c>
      <c r="L68" s="27">
        <v>0</v>
      </c>
    </row>
    <row r="69" spans="1:12" ht="73.5" hidden="1" customHeight="1">
      <c r="A69" s="41" t="s">
        <v>60</v>
      </c>
      <c r="B69" s="41"/>
      <c r="C69" s="3" t="s">
        <v>43</v>
      </c>
      <c r="D69" s="4">
        <v>2017</v>
      </c>
      <c r="E69" s="4">
        <v>2017</v>
      </c>
      <c r="F69" s="4">
        <v>2017</v>
      </c>
      <c r="G69" s="12">
        <v>16270</v>
      </c>
      <c r="H69" s="12">
        <v>0</v>
      </c>
      <c r="I69" s="12">
        <v>14643</v>
      </c>
      <c r="J69" s="12">
        <v>0</v>
      </c>
      <c r="K69" s="12">
        <v>1627</v>
      </c>
      <c r="L69" s="27">
        <v>0</v>
      </c>
    </row>
    <row r="70" spans="1:12" ht="69.75" hidden="1" customHeight="1">
      <c r="A70" s="41" t="s">
        <v>61</v>
      </c>
      <c r="B70" s="41"/>
      <c r="C70" s="3" t="s">
        <v>43</v>
      </c>
      <c r="D70" s="4">
        <v>2018</v>
      </c>
      <c r="E70" s="4">
        <v>2018</v>
      </c>
      <c r="F70" s="4">
        <v>2018</v>
      </c>
      <c r="G70" s="12">
        <v>16800</v>
      </c>
      <c r="H70" s="12">
        <v>0</v>
      </c>
      <c r="I70" s="12">
        <v>15120</v>
      </c>
      <c r="J70" s="12">
        <v>0</v>
      </c>
      <c r="K70" s="12">
        <v>1680</v>
      </c>
      <c r="L70" s="27">
        <v>0</v>
      </c>
    </row>
    <row r="71" spans="1:12" ht="25.15" customHeight="1">
      <c r="A71" s="41" t="s">
        <v>62</v>
      </c>
      <c r="B71" s="41"/>
      <c r="C71" s="42" t="s">
        <v>63</v>
      </c>
      <c r="D71" s="39">
        <v>2019</v>
      </c>
      <c r="E71" s="39">
        <v>2021</v>
      </c>
      <c r="F71" s="4">
        <v>2019</v>
      </c>
      <c r="G71" s="12">
        <f t="shared" ref="G71:G85" si="10">SUM(H71:L71)</f>
        <v>300</v>
      </c>
      <c r="H71" s="12">
        <v>0</v>
      </c>
      <c r="I71" s="12">
        <v>0</v>
      </c>
      <c r="J71" s="12">
        <v>0</v>
      </c>
      <c r="K71" s="12">
        <v>300</v>
      </c>
      <c r="L71" s="12">
        <v>0</v>
      </c>
    </row>
    <row r="72" spans="1:12" ht="22.35" customHeight="1">
      <c r="A72" s="41"/>
      <c r="B72" s="41"/>
      <c r="C72" s="42"/>
      <c r="D72" s="39"/>
      <c r="E72" s="39"/>
      <c r="F72" s="4">
        <v>2020</v>
      </c>
      <c r="G72" s="12">
        <f t="shared" si="10"/>
        <v>306.2</v>
      </c>
      <c r="H72" s="12">
        <v>0</v>
      </c>
      <c r="I72" s="12">
        <v>0</v>
      </c>
      <c r="J72" s="12">
        <v>0</v>
      </c>
      <c r="K72" s="12">
        <v>306.2</v>
      </c>
      <c r="L72" s="12">
        <v>0</v>
      </c>
    </row>
    <row r="73" spans="1:12" ht="20.100000000000001" customHeight="1">
      <c r="A73" s="41"/>
      <c r="B73" s="41"/>
      <c r="C73" s="42"/>
      <c r="D73" s="39"/>
      <c r="E73" s="39"/>
      <c r="F73" s="4">
        <v>2021</v>
      </c>
      <c r="G73" s="12">
        <f t="shared" si="10"/>
        <v>320</v>
      </c>
      <c r="H73" s="12">
        <v>0</v>
      </c>
      <c r="I73" s="12">
        <v>0</v>
      </c>
      <c r="J73" s="12">
        <v>0</v>
      </c>
      <c r="K73" s="12">
        <v>320</v>
      </c>
      <c r="L73" s="12">
        <v>0</v>
      </c>
    </row>
    <row r="74" spans="1:12" ht="21.75" customHeight="1">
      <c r="A74" s="41" t="s">
        <v>64</v>
      </c>
      <c r="B74" s="41"/>
      <c r="C74" s="42"/>
      <c r="D74" s="39">
        <v>2019</v>
      </c>
      <c r="E74" s="39">
        <v>2021</v>
      </c>
      <c r="F74" s="4">
        <v>2019</v>
      </c>
      <c r="G74" s="12">
        <f t="shared" si="10"/>
        <v>1260</v>
      </c>
      <c r="H74" s="12">
        <v>0</v>
      </c>
      <c r="I74" s="12">
        <v>0</v>
      </c>
      <c r="J74" s="12">
        <v>0</v>
      </c>
      <c r="K74" s="12">
        <v>1260</v>
      </c>
      <c r="L74" s="12">
        <v>0</v>
      </c>
    </row>
    <row r="75" spans="1:12" ht="23.1" customHeight="1">
      <c r="A75" s="41"/>
      <c r="B75" s="41"/>
      <c r="C75" s="42"/>
      <c r="D75" s="39"/>
      <c r="E75" s="39"/>
      <c r="F75" s="4">
        <v>2020</v>
      </c>
      <c r="G75" s="12">
        <f t="shared" si="10"/>
        <v>102.1</v>
      </c>
      <c r="H75" s="12">
        <v>0</v>
      </c>
      <c r="I75" s="12">
        <v>0</v>
      </c>
      <c r="J75" s="12">
        <v>0</v>
      </c>
      <c r="K75" s="12">
        <v>102.1</v>
      </c>
      <c r="L75" s="12">
        <v>0</v>
      </c>
    </row>
    <row r="76" spans="1:12" ht="22.35" customHeight="1">
      <c r="A76" s="41"/>
      <c r="B76" s="41"/>
      <c r="C76" s="42"/>
      <c r="D76" s="39"/>
      <c r="E76" s="39"/>
      <c r="F76" s="4">
        <v>2021</v>
      </c>
      <c r="G76" s="12">
        <f t="shared" si="10"/>
        <v>106.7</v>
      </c>
      <c r="H76" s="12">
        <v>0</v>
      </c>
      <c r="I76" s="12">
        <v>0</v>
      </c>
      <c r="J76" s="12">
        <v>0</v>
      </c>
      <c r="K76" s="12">
        <v>106.7</v>
      </c>
      <c r="L76" s="12">
        <v>0</v>
      </c>
    </row>
    <row r="77" spans="1:12" ht="30" customHeight="1">
      <c r="A77" s="41" t="s">
        <v>65</v>
      </c>
      <c r="B77" s="41"/>
      <c r="C77" s="42"/>
      <c r="D77" s="39">
        <v>2019</v>
      </c>
      <c r="E77" s="39">
        <v>2021</v>
      </c>
      <c r="F77" s="4">
        <v>2019</v>
      </c>
      <c r="G77" s="12">
        <f t="shared" si="10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spans="1:12" s="11" customFormat="1" ht="24.75" customHeight="1">
      <c r="A78" s="41"/>
      <c r="B78" s="41"/>
      <c r="C78" s="42"/>
      <c r="D78" s="39"/>
      <c r="E78" s="39"/>
      <c r="F78" s="4">
        <v>2020</v>
      </c>
      <c r="G78" s="12">
        <f t="shared" si="10"/>
        <v>306.2</v>
      </c>
      <c r="H78" s="12">
        <v>0</v>
      </c>
      <c r="I78" s="12">
        <v>0</v>
      </c>
      <c r="J78" s="12">
        <v>0</v>
      </c>
      <c r="K78" s="12">
        <v>306.2</v>
      </c>
      <c r="L78" s="12">
        <v>0</v>
      </c>
    </row>
    <row r="79" spans="1:12" ht="27.75" customHeight="1">
      <c r="A79" s="41"/>
      <c r="B79" s="41"/>
      <c r="C79" s="42"/>
      <c r="D79" s="39"/>
      <c r="E79" s="39"/>
      <c r="F79" s="4">
        <v>2021</v>
      </c>
      <c r="G79" s="12">
        <f t="shared" si="10"/>
        <v>320</v>
      </c>
      <c r="H79" s="12">
        <v>0</v>
      </c>
      <c r="I79" s="12">
        <v>0</v>
      </c>
      <c r="J79" s="12">
        <v>0</v>
      </c>
      <c r="K79" s="12">
        <v>320</v>
      </c>
      <c r="L79" s="12">
        <v>0</v>
      </c>
    </row>
    <row r="80" spans="1:12" ht="21" customHeight="1">
      <c r="A80" s="41" t="s">
        <v>66</v>
      </c>
      <c r="B80" s="41"/>
      <c r="C80" s="42"/>
      <c r="D80" s="39">
        <v>2019</v>
      </c>
      <c r="E80" s="39">
        <v>2021</v>
      </c>
      <c r="F80" s="4">
        <v>2019</v>
      </c>
      <c r="G80" s="12">
        <f t="shared" si="10"/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</row>
    <row r="81" spans="1:14" ht="24.75" customHeight="1">
      <c r="A81" s="41"/>
      <c r="B81" s="41"/>
      <c r="C81" s="42"/>
      <c r="D81" s="39"/>
      <c r="E81" s="39"/>
      <c r="F81" s="4">
        <v>2020</v>
      </c>
      <c r="G81" s="12">
        <f t="shared" si="10"/>
        <v>510.3</v>
      </c>
      <c r="H81" s="12">
        <v>0</v>
      </c>
      <c r="I81" s="12">
        <v>0</v>
      </c>
      <c r="J81" s="12">
        <v>0</v>
      </c>
      <c r="K81" s="12">
        <v>510.3</v>
      </c>
      <c r="L81" s="12">
        <v>0</v>
      </c>
    </row>
    <row r="82" spans="1:14" s="11" customFormat="1" ht="22.5" customHeight="1">
      <c r="A82" s="41"/>
      <c r="B82" s="41"/>
      <c r="C82" s="42"/>
      <c r="D82" s="39"/>
      <c r="E82" s="39"/>
      <c r="F82" s="4">
        <v>2021</v>
      </c>
      <c r="G82" s="12">
        <f t="shared" si="10"/>
        <v>533.29999999999995</v>
      </c>
      <c r="H82" s="18">
        <v>0</v>
      </c>
      <c r="I82" s="18">
        <v>0</v>
      </c>
      <c r="J82" s="12">
        <v>0</v>
      </c>
      <c r="K82" s="18">
        <v>533.29999999999995</v>
      </c>
      <c r="L82" s="18">
        <v>0</v>
      </c>
    </row>
    <row r="83" spans="1:14" ht="22.5" customHeight="1">
      <c r="A83" s="41" t="s">
        <v>67</v>
      </c>
      <c r="B83" s="41"/>
      <c r="C83" s="42"/>
      <c r="D83" s="39">
        <v>2019</v>
      </c>
      <c r="E83" s="39">
        <v>2021</v>
      </c>
      <c r="F83" s="4">
        <v>2019</v>
      </c>
      <c r="G83" s="12">
        <f t="shared" si="10"/>
        <v>22.7</v>
      </c>
      <c r="H83" s="12">
        <v>0</v>
      </c>
      <c r="I83" s="12">
        <v>0</v>
      </c>
      <c r="J83" s="12">
        <v>0</v>
      </c>
      <c r="K83" s="12">
        <v>22.7</v>
      </c>
      <c r="L83" s="12">
        <v>0</v>
      </c>
    </row>
    <row r="84" spans="1:14" s="11" customFormat="1" ht="20.25" customHeight="1">
      <c r="A84" s="41"/>
      <c r="B84" s="41"/>
      <c r="C84" s="42"/>
      <c r="D84" s="39"/>
      <c r="E84" s="39"/>
      <c r="F84" s="4">
        <v>2020</v>
      </c>
      <c r="G84" s="12">
        <f t="shared" si="10"/>
        <v>104.5</v>
      </c>
      <c r="H84" s="12">
        <v>0</v>
      </c>
      <c r="I84" s="12">
        <v>0</v>
      </c>
      <c r="J84" s="12">
        <v>0</v>
      </c>
      <c r="K84" s="12">
        <v>104.5</v>
      </c>
      <c r="L84" s="12">
        <v>0</v>
      </c>
    </row>
    <row r="85" spans="1:14" ht="19.5" customHeight="1">
      <c r="A85" s="41"/>
      <c r="B85" s="41"/>
      <c r="C85" s="42"/>
      <c r="D85" s="39"/>
      <c r="E85" s="39"/>
      <c r="F85" s="4">
        <v>2021</v>
      </c>
      <c r="G85" s="12">
        <f t="shared" si="10"/>
        <v>109.2</v>
      </c>
      <c r="H85" s="12">
        <v>0</v>
      </c>
      <c r="I85" s="12">
        <v>0</v>
      </c>
      <c r="J85" s="12">
        <v>0</v>
      </c>
      <c r="K85" s="12">
        <v>109.2</v>
      </c>
      <c r="L85" s="12">
        <v>0</v>
      </c>
    </row>
    <row r="86" spans="1:14" s="11" customFormat="1" ht="26.65" customHeight="1">
      <c r="A86" s="37" t="s">
        <v>68</v>
      </c>
      <c r="B86" s="37"/>
      <c r="C86" s="28"/>
      <c r="D86" s="23"/>
      <c r="E86" s="23"/>
      <c r="F86" s="29"/>
      <c r="G86" s="30">
        <f t="shared" ref="G86:L86" si="11">G49+G50+G51</f>
        <v>4301.2</v>
      </c>
      <c r="H86" s="30">
        <f t="shared" si="11"/>
        <v>0</v>
      </c>
      <c r="I86" s="30">
        <f t="shared" si="11"/>
        <v>0</v>
      </c>
      <c r="J86" s="30">
        <f t="shared" si="11"/>
        <v>0</v>
      </c>
      <c r="K86" s="30">
        <f t="shared" si="11"/>
        <v>4301.2</v>
      </c>
      <c r="L86" s="30">
        <f t="shared" si="11"/>
        <v>0</v>
      </c>
    </row>
    <row r="87" spans="1:14" s="11" customFormat="1" ht="27" customHeight="1">
      <c r="A87" s="46" t="s">
        <v>69</v>
      </c>
      <c r="B87" s="46"/>
      <c r="C87" s="47" t="s">
        <v>24</v>
      </c>
      <c r="D87" s="48">
        <v>2019</v>
      </c>
      <c r="E87" s="48">
        <v>2021</v>
      </c>
      <c r="F87" s="9">
        <v>2019</v>
      </c>
      <c r="G87" s="10">
        <f>SUM(H87:L87)</f>
        <v>38152.851000000002</v>
      </c>
      <c r="H87" s="10">
        <f>H109+H115+H118+H126</f>
        <v>0</v>
      </c>
      <c r="I87" s="10">
        <f>I109+I115+I118+I126</f>
        <v>11036.758</v>
      </c>
      <c r="J87" s="10">
        <f>J109+J115+J118+J126</f>
        <v>0</v>
      </c>
      <c r="K87" s="10">
        <f>K109+K115+K118+K126</f>
        <v>27116.093000000001</v>
      </c>
      <c r="L87" s="10">
        <f>L109+L115+L118+L126</f>
        <v>0</v>
      </c>
    </row>
    <row r="88" spans="1:14" s="11" customFormat="1" ht="26.25" customHeight="1">
      <c r="A88" s="46"/>
      <c r="B88" s="46"/>
      <c r="C88" s="47"/>
      <c r="D88" s="48"/>
      <c r="E88" s="48"/>
      <c r="F88" s="9">
        <v>2020</v>
      </c>
      <c r="G88" s="10">
        <f>SUM(H88:L88)</f>
        <v>0</v>
      </c>
      <c r="H88" s="10">
        <f>H110+H119+H127</f>
        <v>0</v>
      </c>
      <c r="I88" s="10">
        <f t="shared" ref="I88:L89" si="12">I110</f>
        <v>0</v>
      </c>
      <c r="J88" s="10">
        <f t="shared" si="12"/>
        <v>0</v>
      </c>
      <c r="K88" s="10">
        <f t="shared" si="12"/>
        <v>0</v>
      </c>
      <c r="L88" s="10">
        <f t="shared" si="12"/>
        <v>0</v>
      </c>
    </row>
    <row r="89" spans="1:14" s="11" customFormat="1" ht="21" customHeight="1">
      <c r="A89" s="46"/>
      <c r="B89" s="46"/>
      <c r="C89" s="47"/>
      <c r="D89" s="48"/>
      <c r="E89" s="48"/>
      <c r="F89" s="9">
        <v>2021</v>
      </c>
      <c r="G89" s="10">
        <f>SUM(H89:L89)</f>
        <v>0</v>
      </c>
      <c r="H89" s="10">
        <f>H111+H117+H120+H128</f>
        <v>0</v>
      </c>
      <c r="I89" s="10">
        <f t="shared" si="12"/>
        <v>0</v>
      </c>
      <c r="J89" s="10">
        <f t="shared" si="12"/>
        <v>0</v>
      </c>
      <c r="K89" s="10">
        <f t="shared" si="12"/>
        <v>0</v>
      </c>
      <c r="L89" s="10">
        <f t="shared" si="12"/>
        <v>0</v>
      </c>
      <c r="N89" s="26"/>
    </row>
    <row r="90" spans="1:14" s="11" customFormat="1" ht="84.75" hidden="1" customHeight="1">
      <c r="A90" s="41" t="s">
        <v>42</v>
      </c>
      <c r="B90" s="41"/>
      <c r="C90" s="17" t="s">
        <v>43</v>
      </c>
      <c r="D90" s="4">
        <v>2017</v>
      </c>
      <c r="E90" s="4">
        <v>2017</v>
      </c>
      <c r="F90" s="4">
        <v>2017</v>
      </c>
      <c r="G90" s="12">
        <v>3980</v>
      </c>
      <c r="H90" s="12">
        <v>0</v>
      </c>
      <c r="I90" s="12">
        <v>3582</v>
      </c>
      <c r="J90" s="12">
        <v>0</v>
      </c>
      <c r="K90" s="12">
        <v>398</v>
      </c>
      <c r="L90" s="27">
        <v>0</v>
      </c>
    </row>
    <row r="91" spans="1:14" s="11" customFormat="1" ht="137.25" hidden="1" customHeight="1">
      <c r="A91" s="41" t="s">
        <v>44</v>
      </c>
      <c r="B91" s="41"/>
      <c r="C91" s="17" t="s">
        <v>43</v>
      </c>
      <c r="D91" s="4">
        <v>2017</v>
      </c>
      <c r="E91" s="4">
        <v>2017</v>
      </c>
      <c r="F91" s="4">
        <v>2017</v>
      </c>
      <c r="G91" s="12">
        <v>1300</v>
      </c>
      <c r="H91" s="12">
        <v>0</v>
      </c>
      <c r="I91" s="12">
        <v>1170</v>
      </c>
      <c r="J91" s="12">
        <v>0</v>
      </c>
      <c r="K91" s="12">
        <v>130</v>
      </c>
      <c r="L91" s="27">
        <v>0</v>
      </c>
    </row>
    <row r="92" spans="1:14" s="11" customFormat="1" ht="86.25" hidden="1" customHeight="1">
      <c r="A92" s="41" t="s">
        <v>45</v>
      </c>
      <c r="B92" s="41"/>
      <c r="C92" s="17" t="s">
        <v>43</v>
      </c>
      <c r="D92" s="4">
        <v>2017</v>
      </c>
      <c r="E92" s="4">
        <v>2017</v>
      </c>
      <c r="F92" s="4">
        <v>2017</v>
      </c>
      <c r="G92" s="12">
        <v>32550</v>
      </c>
      <c r="H92" s="12">
        <v>0</v>
      </c>
      <c r="I92" s="12">
        <v>29295</v>
      </c>
      <c r="J92" s="12">
        <v>0</v>
      </c>
      <c r="K92" s="12">
        <v>3255</v>
      </c>
      <c r="L92" s="27">
        <v>0</v>
      </c>
    </row>
    <row r="93" spans="1:14" s="11" customFormat="1" ht="87" hidden="1" customHeight="1">
      <c r="A93" s="41" t="s">
        <v>46</v>
      </c>
      <c r="B93" s="41"/>
      <c r="C93" s="17" t="s">
        <v>43</v>
      </c>
      <c r="D93" s="4">
        <v>2017</v>
      </c>
      <c r="E93" s="4">
        <v>2017</v>
      </c>
      <c r="F93" s="4">
        <v>2017</v>
      </c>
      <c r="G93" s="12">
        <v>4300</v>
      </c>
      <c r="H93" s="12">
        <v>0</v>
      </c>
      <c r="I93" s="12">
        <v>3870</v>
      </c>
      <c r="J93" s="12">
        <v>0</v>
      </c>
      <c r="K93" s="12">
        <v>430</v>
      </c>
      <c r="L93" s="27">
        <v>0</v>
      </c>
    </row>
    <row r="94" spans="1:14" s="11" customFormat="1" ht="72" hidden="1" customHeight="1">
      <c r="A94" s="45" t="s">
        <v>47</v>
      </c>
      <c r="B94" s="45"/>
      <c r="C94" s="17" t="s">
        <v>43</v>
      </c>
      <c r="D94" s="4">
        <v>2017</v>
      </c>
      <c r="E94" s="4">
        <v>2017</v>
      </c>
      <c r="F94" s="4">
        <v>2017</v>
      </c>
      <c r="G94" s="12">
        <v>23919</v>
      </c>
      <c r="H94" s="12">
        <v>0</v>
      </c>
      <c r="I94" s="12">
        <v>21527.1</v>
      </c>
      <c r="J94" s="12">
        <v>0</v>
      </c>
      <c r="K94" s="12">
        <v>2391.9</v>
      </c>
      <c r="L94" s="27">
        <v>0</v>
      </c>
    </row>
    <row r="95" spans="1:14" s="11" customFormat="1" ht="78" hidden="1" customHeight="1">
      <c r="A95" s="41" t="s">
        <v>48</v>
      </c>
      <c r="B95" s="41"/>
      <c r="C95" s="17" t="s">
        <v>43</v>
      </c>
      <c r="D95" s="4">
        <v>2017</v>
      </c>
      <c r="E95" s="4">
        <v>2017</v>
      </c>
      <c r="F95" s="4">
        <v>2017</v>
      </c>
      <c r="G95" s="12">
        <v>7500</v>
      </c>
      <c r="H95" s="12">
        <v>0</v>
      </c>
      <c r="I95" s="12">
        <v>6750</v>
      </c>
      <c r="J95" s="12">
        <v>0</v>
      </c>
      <c r="K95" s="12">
        <v>750</v>
      </c>
      <c r="L95" s="27">
        <v>0</v>
      </c>
    </row>
    <row r="96" spans="1:14" s="11" customFormat="1" ht="80.25" hidden="1" customHeight="1">
      <c r="A96" s="41" t="s">
        <v>49</v>
      </c>
      <c r="B96" s="41"/>
      <c r="C96" s="17" t="s">
        <v>43</v>
      </c>
      <c r="D96" s="4">
        <v>2017</v>
      </c>
      <c r="E96" s="4">
        <v>2017</v>
      </c>
      <c r="F96" s="4">
        <v>2017</v>
      </c>
      <c r="G96" s="12">
        <v>13500</v>
      </c>
      <c r="H96" s="12">
        <v>0</v>
      </c>
      <c r="I96" s="12">
        <v>12150</v>
      </c>
      <c r="J96" s="12">
        <v>0</v>
      </c>
      <c r="K96" s="12">
        <v>1350</v>
      </c>
      <c r="L96" s="27">
        <v>0</v>
      </c>
    </row>
    <row r="97" spans="1:12" s="11" customFormat="1" ht="84" hidden="1" customHeight="1">
      <c r="A97" s="41" t="s">
        <v>50</v>
      </c>
      <c r="B97" s="41"/>
      <c r="C97" s="17" t="s">
        <v>43</v>
      </c>
      <c r="D97" s="4">
        <v>2017</v>
      </c>
      <c r="E97" s="4">
        <v>2017</v>
      </c>
      <c r="F97" s="4">
        <v>2017</v>
      </c>
      <c r="G97" s="12">
        <v>8210</v>
      </c>
      <c r="H97" s="12">
        <v>0</v>
      </c>
      <c r="I97" s="12">
        <v>7389</v>
      </c>
      <c r="J97" s="12">
        <v>0</v>
      </c>
      <c r="K97" s="12">
        <v>821</v>
      </c>
      <c r="L97" s="27">
        <v>0</v>
      </c>
    </row>
    <row r="98" spans="1:12" s="11" customFormat="1" ht="75.75" hidden="1" customHeight="1">
      <c r="A98" s="41" t="s">
        <v>51</v>
      </c>
      <c r="B98" s="41"/>
      <c r="C98" s="17" t="s">
        <v>43</v>
      </c>
      <c r="D98" s="4">
        <v>2017</v>
      </c>
      <c r="E98" s="4">
        <v>2017</v>
      </c>
      <c r="F98" s="4">
        <v>2017</v>
      </c>
      <c r="G98" s="12">
        <v>15600</v>
      </c>
      <c r="H98" s="12">
        <v>0</v>
      </c>
      <c r="I98" s="12">
        <v>14040</v>
      </c>
      <c r="J98" s="12">
        <v>0</v>
      </c>
      <c r="K98" s="12">
        <v>1560</v>
      </c>
      <c r="L98" s="27">
        <v>0</v>
      </c>
    </row>
    <row r="99" spans="1:12" s="11" customFormat="1" ht="80.25" hidden="1" customHeight="1">
      <c r="A99" s="41" t="s">
        <v>52</v>
      </c>
      <c r="B99" s="41"/>
      <c r="C99" s="17" t="s">
        <v>43</v>
      </c>
      <c r="D99" s="4">
        <v>2018</v>
      </c>
      <c r="E99" s="4">
        <v>2018</v>
      </c>
      <c r="F99" s="4">
        <v>2018</v>
      </c>
      <c r="G99" s="12">
        <v>1500</v>
      </c>
      <c r="H99" s="12">
        <v>0</v>
      </c>
      <c r="I99" s="12">
        <v>1350</v>
      </c>
      <c r="J99" s="12">
        <v>0</v>
      </c>
      <c r="K99" s="12">
        <v>150</v>
      </c>
      <c r="L99" s="27">
        <v>0</v>
      </c>
    </row>
    <row r="100" spans="1:12" s="11" customFormat="1" ht="76.5" hidden="1" customHeight="1">
      <c r="A100" s="41" t="s">
        <v>53</v>
      </c>
      <c r="B100" s="41"/>
      <c r="C100" s="17" t="s">
        <v>43</v>
      </c>
      <c r="D100" s="4">
        <v>2018</v>
      </c>
      <c r="E100" s="4">
        <v>2018</v>
      </c>
      <c r="F100" s="4">
        <v>2018</v>
      </c>
      <c r="G100" s="12">
        <v>850</v>
      </c>
      <c r="H100" s="12">
        <v>0</v>
      </c>
      <c r="I100" s="12">
        <v>765</v>
      </c>
      <c r="J100" s="12">
        <v>0</v>
      </c>
      <c r="K100" s="12">
        <v>85</v>
      </c>
      <c r="L100" s="27">
        <v>0</v>
      </c>
    </row>
    <row r="101" spans="1:12" s="11" customFormat="1" ht="76.5" hidden="1" customHeight="1">
      <c r="A101" s="41" t="s">
        <v>54</v>
      </c>
      <c r="B101" s="41"/>
      <c r="C101" s="17" t="s">
        <v>43</v>
      </c>
      <c r="D101" s="4">
        <v>2018</v>
      </c>
      <c r="E101" s="4">
        <v>2018</v>
      </c>
      <c r="F101" s="4">
        <v>2018</v>
      </c>
      <c r="G101" s="12">
        <v>1150</v>
      </c>
      <c r="H101" s="12">
        <v>0</v>
      </c>
      <c r="I101" s="12">
        <v>1035</v>
      </c>
      <c r="J101" s="12">
        <v>0</v>
      </c>
      <c r="K101" s="12">
        <v>115</v>
      </c>
      <c r="L101" s="27">
        <v>0</v>
      </c>
    </row>
    <row r="102" spans="1:12" s="11" customFormat="1" ht="70.5" hidden="1" customHeight="1">
      <c r="A102" s="41" t="s">
        <v>55</v>
      </c>
      <c r="B102" s="41"/>
      <c r="C102" s="17" t="s">
        <v>43</v>
      </c>
      <c r="D102" s="4">
        <v>2018</v>
      </c>
      <c r="E102" s="4">
        <v>2018</v>
      </c>
      <c r="F102" s="4">
        <v>2018</v>
      </c>
      <c r="G102" s="12">
        <v>38150</v>
      </c>
      <c r="H102" s="12">
        <v>0</v>
      </c>
      <c r="I102" s="12">
        <v>34335</v>
      </c>
      <c r="J102" s="12">
        <v>0</v>
      </c>
      <c r="K102" s="12">
        <v>3815</v>
      </c>
      <c r="L102" s="27">
        <v>0</v>
      </c>
    </row>
    <row r="103" spans="1:12" s="11" customFormat="1" ht="72" hidden="1" customHeight="1">
      <c r="A103" s="41" t="s">
        <v>56</v>
      </c>
      <c r="B103" s="41"/>
      <c r="C103" s="17" t="s">
        <v>43</v>
      </c>
      <c r="D103" s="4">
        <v>2018</v>
      </c>
      <c r="E103" s="4">
        <v>2018</v>
      </c>
      <c r="F103" s="4">
        <v>2018</v>
      </c>
      <c r="G103" s="12">
        <v>18000</v>
      </c>
      <c r="H103" s="12">
        <v>0</v>
      </c>
      <c r="I103" s="12">
        <v>16200</v>
      </c>
      <c r="J103" s="12">
        <v>0</v>
      </c>
      <c r="K103" s="12">
        <v>1800</v>
      </c>
      <c r="L103" s="27">
        <v>0</v>
      </c>
    </row>
    <row r="104" spans="1:12" s="11" customFormat="1" ht="75" hidden="1" customHeight="1">
      <c r="A104" s="41" t="s">
        <v>57</v>
      </c>
      <c r="B104" s="41"/>
      <c r="C104" s="17" t="s">
        <v>43</v>
      </c>
      <c r="D104" s="4">
        <v>2018</v>
      </c>
      <c r="E104" s="4">
        <v>2018</v>
      </c>
      <c r="F104" s="4">
        <v>2018</v>
      </c>
      <c r="G104" s="12">
        <v>50000</v>
      </c>
      <c r="H104" s="12">
        <v>0</v>
      </c>
      <c r="I104" s="12">
        <v>45000</v>
      </c>
      <c r="J104" s="12">
        <v>0</v>
      </c>
      <c r="K104" s="12">
        <v>5000</v>
      </c>
      <c r="L104" s="27">
        <v>0</v>
      </c>
    </row>
    <row r="105" spans="1:12" s="11" customFormat="1" ht="84.75" hidden="1" customHeight="1">
      <c r="A105" s="41" t="s">
        <v>58</v>
      </c>
      <c r="B105" s="41"/>
      <c r="C105" s="17" t="s">
        <v>43</v>
      </c>
      <c r="D105" s="4">
        <v>2018</v>
      </c>
      <c r="E105" s="4">
        <v>2018</v>
      </c>
      <c r="F105" s="4">
        <v>2018</v>
      </c>
      <c r="G105" s="12">
        <v>38920</v>
      </c>
      <c r="H105" s="12">
        <v>0</v>
      </c>
      <c r="I105" s="12">
        <v>35028</v>
      </c>
      <c r="J105" s="12">
        <v>0</v>
      </c>
      <c r="K105" s="12">
        <v>3892</v>
      </c>
      <c r="L105" s="27">
        <v>0</v>
      </c>
    </row>
    <row r="106" spans="1:12" s="11" customFormat="1" ht="80.25" hidden="1" customHeight="1">
      <c r="A106" s="41" t="s">
        <v>59</v>
      </c>
      <c r="B106" s="41"/>
      <c r="C106" s="17" t="s">
        <v>43</v>
      </c>
      <c r="D106" s="4">
        <v>2018</v>
      </c>
      <c r="E106" s="4">
        <v>2018</v>
      </c>
      <c r="F106" s="4">
        <v>2018</v>
      </c>
      <c r="G106" s="12">
        <v>703</v>
      </c>
      <c r="H106" s="12">
        <v>0</v>
      </c>
      <c r="I106" s="12">
        <v>632.70000000000005</v>
      </c>
      <c r="J106" s="12">
        <v>0</v>
      </c>
      <c r="K106" s="12">
        <v>70.3</v>
      </c>
      <c r="L106" s="27">
        <v>0</v>
      </c>
    </row>
    <row r="107" spans="1:12" s="11" customFormat="1" ht="73.5" hidden="1" customHeight="1">
      <c r="A107" s="41" t="s">
        <v>60</v>
      </c>
      <c r="B107" s="41"/>
      <c r="C107" s="17" t="s">
        <v>43</v>
      </c>
      <c r="D107" s="4">
        <v>2017</v>
      </c>
      <c r="E107" s="4">
        <v>2017</v>
      </c>
      <c r="F107" s="4">
        <v>2017</v>
      </c>
      <c r="G107" s="12">
        <v>16270</v>
      </c>
      <c r="H107" s="12">
        <v>0</v>
      </c>
      <c r="I107" s="12">
        <v>14643</v>
      </c>
      <c r="J107" s="12">
        <v>0</v>
      </c>
      <c r="K107" s="12">
        <v>1627</v>
      </c>
      <c r="L107" s="27">
        <v>0</v>
      </c>
    </row>
    <row r="108" spans="1:12" s="11" customFormat="1" ht="69.75" hidden="1" customHeight="1">
      <c r="A108" s="41" t="s">
        <v>61</v>
      </c>
      <c r="B108" s="41"/>
      <c r="C108" s="17" t="s">
        <v>43</v>
      </c>
      <c r="D108" s="4">
        <v>2018</v>
      </c>
      <c r="E108" s="4">
        <v>2018</v>
      </c>
      <c r="F108" s="4">
        <v>2018</v>
      </c>
      <c r="G108" s="12">
        <v>16800</v>
      </c>
      <c r="H108" s="12">
        <v>0</v>
      </c>
      <c r="I108" s="12">
        <v>15120</v>
      </c>
      <c r="J108" s="12">
        <v>0</v>
      </c>
      <c r="K108" s="12">
        <v>1680</v>
      </c>
      <c r="L108" s="27">
        <v>0</v>
      </c>
    </row>
    <row r="109" spans="1:12" s="11" customFormat="1" ht="25.15" customHeight="1">
      <c r="A109" s="41" t="s">
        <v>70</v>
      </c>
      <c r="B109" s="41"/>
      <c r="C109" s="42" t="s">
        <v>63</v>
      </c>
      <c r="D109" s="39">
        <v>2019</v>
      </c>
      <c r="E109" s="39">
        <v>2021</v>
      </c>
      <c r="F109" s="31">
        <v>2019</v>
      </c>
      <c r="G109" s="32">
        <f>SUM(H109:L109)</f>
        <v>21128</v>
      </c>
      <c r="H109" s="32">
        <f>H113+H114</f>
        <v>0</v>
      </c>
      <c r="I109" s="32">
        <f>I113+I114</f>
        <v>0</v>
      </c>
      <c r="J109" s="32">
        <f>J113+J114</f>
        <v>0</v>
      </c>
      <c r="K109" s="32">
        <f>K113+K114</f>
        <v>21128</v>
      </c>
      <c r="L109" s="32">
        <f>L113+L114</f>
        <v>0</v>
      </c>
    </row>
    <row r="110" spans="1:12" s="11" customFormat="1" ht="22.35" customHeight="1">
      <c r="A110" s="41"/>
      <c r="B110" s="41"/>
      <c r="C110" s="42"/>
      <c r="D110" s="39"/>
      <c r="E110" s="39"/>
      <c r="F110" s="31">
        <v>2020</v>
      </c>
      <c r="G110" s="32">
        <f>SUM(H110:L110)</f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</row>
    <row r="111" spans="1:12" s="11" customFormat="1" ht="20.100000000000001" customHeight="1">
      <c r="A111" s="41"/>
      <c r="B111" s="41"/>
      <c r="C111" s="42"/>
      <c r="D111" s="39"/>
      <c r="E111" s="39"/>
      <c r="F111" s="31">
        <v>2021</v>
      </c>
      <c r="G111" s="32">
        <f>SUM(H111:L111)</f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</row>
    <row r="112" spans="1:12" s="11" customFormat="1" ht="20.100000000000001" customHeight="1">
      <c r="A112" s="36" t="s">
        <v>29</v>
      </c>
      <c r="B112" s="36"/>
      <c r="C112" s="42"/>
      <c r="D112" s="33"/>
      <c r="E112" s="33"/>
      <c r="F112" s="4"/>
      <c r="G112" s="12"/>
      <c r="H112" s="12"/>
      <c r="I112" s="12"/>
      <c r="J112" s="12"/>
      <c r="K112" s="12"/>
      <c r="L112" s="12"/>
    </row>
    <row r="113" spans="1:12" s="11" customFormat="1" ht="46.5" customHeight="1">
      <c r="A113" s="36" t="s">
        <v>71</v>
      </c>
      <c r="B113" s="36"/>
      <c r="C113" s="42"/>
      <c r="D113" s="34">
        <v>2019</v>
      </c>
      <c r="E113" s="34">
        <v>2021</v>
      </c>
      <c r="F113" s="4">
        <v>2019</v>
      </c>
      <c r="G113" s="12">
        <f>SUM(H113:L113)</f>
        <v>15657.5</v>
      </c>
      <c r="H113" s="12">
        <v>0</v>
      </c>
      <c r="I113" s="12">
        <v>0</v>
      </c>
      <c r="J113" s="12">
        <v>0</v>
      </c>
      <c r="K113" s="12">
        <v>15657.5</v>
      </c>
      <c r="L113" s="12">
        <v>0</v>
      </c>
    </row>
    <row r="114" spans="1:12" s="11" customFormat="1" ht="47.25" customHeight="1">
      <c r="A114" s="36" t="s">
        <v>72</v>
      </c>
      <c r="B114" s="36"/>
      <c r="C114" s="42"/>
      <c r="D114" s="34">
        <v>2019</v>
      </c>
      <c r="E114" s="34">
        <v>2021</v>
      </c>
      <c r="F114" s="4">
        <v>2019</v>
      </c>
      <c r="G114" s="12">
        <f>SUM(H114:L114)</f>
        <v>5470.5</v>
      </c>
      <c r="H114" s="12">
        <v>0</v>
      </c>
      <c r="I114" s="12">
        <v>0</v>
      </c>
      <c r="J114" s="12">
        <v>0</v>
      </c>
      <c r="K114" s="12">
        <v>5470.5</v>
      </c>
      <c r="L114" s="12">
        <v>0</v>
      </c>
    </row>
    <row r="115" spans="1:12" s="11" customFormat="1" ht="90" customHeight="1">
      <c r="A115" s="40" t="s">
        <v>73</v>
      </c>
      <c r="B115" s="40"/>
      <c r="C115" s="42"/>
      <c r="D115" s="4">
        <v>2019</v>
      </c>
      <c r="E115" s="4">
        <v>2019</v>
      </c>
      <c r="F115" s="4">
        <v>2019</v>
      </c>
      <c r="G115" s="12">
        <f>SUM(H115:L115)</f>
        <v>3456.5</v>
      </c>
      <c r="H115" s="12">
        <f>H117</f>
        <v>0</v>
      </c>
      <c r="I115" s="12">
        <f>I117</f>
        <v>3086.5</v>
      </c>
      <c r="J115" s="12">
        <f>J117</f>
        <v>0</v>
      </c>
      <c r="K115" s="12">
        <f>K117</f>
        <v>370</v>
      </c>
      <c r="L115" s="12">
        <f>L117</f>
        <v>0</v>
      </c>
    </row>
    <row r="116" spans="1:12" s="11" customFormat="1" ht="16.5" customHeight="1">
      <c r="A116" s="36" t="s">
        <v>74</v>
      </c>
      <c r="B116" s="36"/>
      <c r="C116" s="42"/>
      <c r="D116" s="4"/>
      <c r="E116" s="4"/>
      <c r="F116" s="4"/>
      <c r="G116" s="12"/>
      <c r="H116" s="12"/>
      <c r="I116" s="12"/>
      <c r="J116" s="12"/>
      <c r="K116" s="12"/>
      <c r="L116" s="12"/>
    </row>
    <row r="117" spans="1:12" s="11" customFormat="1" ht="48" customHeight="1">
      <c r="A117" s="36" t="s">
        <v>75</v>
      </c>
      <c r="B117" s="36"/>
      <c r="C117" s="42"/>
      <c r="D117" s="4">
        <v>2019</v>
      </c>
      <c r="E117" s="4">
        <v>2019</v>
      </c>
      <c r="F117" s="4">
        <v>2019</v>
      </c>
      <c r="G117" s="12">
        <f>SUM(H117:L117)</f>
        <v>3456.5</v>
      </c>
      <c r="H117" s="12">
        <v>0</v>
      </c>
      <c r="I117" s="12">
        <v>3086.5</v>
      </c>
      <c r="J117" s="12">
        <v>0</v>
      </c>
      <c r="K117" s="12">
        <v>370</v>
      </c>
      <c r="L117" s="12">
        <v>0</v>
      </c>
    </row>
    <row r="118" spans="1:12" s="11" customFormat="1" ht="30.75" customHeight="1">
      <c r="A118" s="40" t="s">
        <v>76</v>
      </c>
      <c r="B118" s="40"/>
      <c r="C118" s="42"/>
      <c r="D118" s="35">
        <v>2019</v>
      </c>
      <c r="E118" s="35">
        <v>2021</v>
      </c>
      <c r="F118" s="31">
        <v>2019</v>
      </c>
      <c r="G118" s="32">
        <f>SUM(H118:L118)</f>
        <v>7950.2579999999998</v>
      </c>
      <c r="H118" s="32">
        <f>H122+H123+H124+H125</f>
        <v>0</v>
      </c>
      <c r="I118" s="32">
        <f>I122+I123+I124+I125</f>
        <v>7950.2579999999998</v>
      </c>
      <c r="J118" s="32">
        <f>J122+J123+J124+J125</f>
        <v>0</v>
      </c>
      <c r="K118" s="32">
        <f>K122+K123+K124+K125</f>
        <v>0</v>
      </c>
      <c r="L118" s="32">
        <f>L122+L123+L124+L125</f>
        <v>0</v>
      </c>
    </row>
    <row r="119" spans="1:12" s="11" customFormat="1" ht="25.5" customHeight="1">
      <c r="A119" s="40"/>
      <c r="B119" s="40"/>
      <c r="C119" s="42"/>
      <c r="D119" s="35"/>
      <c r="E119" s="35"/>
      <c r="F119" s="31">
        <v>2020</v>
      </c>
      <c r="G119" s="32">
        <f>SUM(H119:L119)</f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</row>
    <row r="120" spans="1:12" s="11" customFormat="1" ht="23.25" customHeight="1">
      <c r="A120" s="40"/>
      <c r="B120" s="40"/>
      <c r="C120" s="42"/>
      <c r="D120" s="35"/>
      <c r="E120" s="35"/>
      <c r="F120" s="31">
        <v>2021</v>
      </c>
      <c r="G120" s="32">
        <f>SUM(H120:L120)</f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</row>
    <row r="121" spans="1:12" s="11" customFormat="1" ht="15" customHeight="1">
      <c r="A121" s="36" t="s">
        <v>74</v>
      </c>
      <c r="B121" s="36"/>
      <c r="C121" s="42"/>
      <c r="D121" s="4"/>
      <c r="E121" s="4"/>
      <c r="F121" s="4"/>
      <c r="G121" s="12"/>
      <c r="H121" s="12"/>
      <c r="I121" s="12"/>
      <c r="J121" s="12"/>
      <c r="K121" s="12"/>
      <c r="L121" s="12"/>
    </row>
    <row r="122" spans="1:12" s="11" customFormat="1" ht="43.5" customHeight="1">
      <c r="A122" s="43" t="s">
        <v>77</v>
      </c>
      <c r="B122" s="43"/>
      <c r="C122" s="42"/>
      <c r="D122" s="4">
        <v>2019</v>
      </c>
      <c r="E122" s="4">
        <v>2019</v>
      </c>
      <c r="F122" s="4">
        <v>2019</v>
      </c>
      <c r="G122" s="12">
        <f t="shared" ref="G122:G128" si="13">SUM(H122:L122)</f>
        <v>3968.6959999999999</v>
      </c>
      <c r="H122" s="12">
        <v>0</v>
      </c>
      <c r="I122" s="12">
        <v>3968.6959999999999</v>
      </c>
      <c r="J122" s="12">
        <v>0</v>
      </c>
      <c r="K122" s="12">
        <v>0</v>
      </c>
      <c r="L122" s="12">
        <v>0</v>
      </c>
    </row>
    <row r="123" spans="1:12" s="11" customFormat="1" ht="38.1" customHeight="1">
      <c r="A123" s="44" t="s">
        <v>78</v>
      </c>
      <c r="B123" s="44"/>
      <c r="C123" s="42"/>
      <c r="D123" s="4">
        <v>2019</v>
      </c>
      <c r="E123" s="4">
        <v>2019</v>
      </c>
      <c r="F123" s="4">
        <v>2019</v>
      </c>
      <c r="G123" s="12">
        <f t="shared" si="13"/>
        <v>582.43600000000004</v>
      </c>
      <c r="H123" s="12">
        <v>0</v>
      </c>
      <c r="I123" s="12">
        <v>582.43600000000004</v>
      </c>
      <c r="J123" s="12">
        <v>0</v>
      </c>
      <c r="K123" s="12">
        <v>0</v>
      </c>
      <c r="L123" s="12">
        <v>0</v>
      </c>
    </row>
    <row r="124" spans="1:12" s="11" customFormat="1" ht="41.45" customHeight="1">
      <c r="A124" s="44" t="s">
        <v>79</v>
      </c>
      <c r="B124" s="44"/>
      <c r="C124" s="42"/>
      <c r="D124" s="4">
        <v>2019</v>
      </c>
      <c r="E124" s="4">
        <v>2019</v>
      </c>
      <c r="F124" s="4">
        <v>2019</v>
      </c>
      <c r="G124" s="12">
        <f t="shared" si="13"/>
        <v>1500</v>
      </c>
      <c r="H124" s="12">
        <v>0</v>
      </c>
      <c r="I124" s="12">
        <v>1500</v>
      </c>
      <c r="J124" s="12">
        <v>0</v>
      </c>
      <c r="K124" s="12">
        <v>0</v>
      </c>
      <c r="L124" s="12">
        <v>0</v>
      </c>
    </row>
    <row r="125" spans="1:12" s="11" customFormat="1" ht="35.25" customHeight="1">
      <c r="A125" s="44" t="s">
        <v>80</v>
      </c>
      <c r="B125" s="44"/>
      <c r="C125" s="42"/>
      <c r="D125" s="4">
        <v>2019</v>
      </c>
      <c r="E125" s="4">
        <v>2019</v>
      </c>
      <c r="F125" s="4">
        <v>2019</v>
      </c>
      <c r="G125" s="12">
        <f t="shared" si="13"/>
        <v>1899.126</v>
      </c>
      <c r="H125" s="12">
        <v>0</v>
      </c>
      <c r="I125" s="12">
        <v>1899.126</v>
      </c>
      <c r="J125" s="12">
        <v>0</v>
      </c>
      <c r="K125" s="12">
        <v>0</v>
      </c>
      <c r="L125" s="12">
        <v>0</v>
      </c>
    </row>
    <row r="126" spans="1:12" s="11" customFormat="1" ht="23.25" customHeight="1">
      <c r="A126" s="40" t="s">
        <v>81</v>
      </c>
      <c r="B126" s="40"/>
      <c r="C126" s="42"/>
      <c r="D126" s="35">
        <v>2019</v>
      </c>
      <c r="E126" s="35">
        <v>2021</v>
      </c>
      <c r="F126" s="31">
        <v>2019</v>
      </c>
      <c r="G126" s="32">
        <f t="shared" si="13"/>
        <v>5618.0930000000008</v>
      </c>
      <c r="H126" s="32">
        <f>H130+H131</f>
        <v>0</v>
      </c>
      <c r="I126" s="32">
        <f>I130+I131</f>
        <v>0</v>
      </c>
      <c r="J126" s="32">
        <f>J130+J131</f>
        <v>0</v>
      </c>
      <c r="K126" s="32">
        <f>K130+K131</f>
        <v>5618.0930000000008</v>
      </c>
      <c r="L126" s="32">
        <f>L130+L131</f>
        <v>0</v>
      </c>
    </row>
    <row r="127" spans="1:12" s="11" customFormat="1" ht="21" customHeight="1">
      <c r="A127" s="40"/>
      <c r="B127" s="40"/>
      <c r="C127" s="42"/>
      <c r="D127" s="35"/>
      <c r="E127" s="35"/>
      <c r="F127" s="31">
        <v>2020</v>
      </c>
      <c r="G127" s="32">
        <f t="shared" si="13"/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</row>
    <row r="128" spans="1:12" s="11" customFormat="1" ht="21.75" customHeight="1">
      <c r="A128" s="40"/>
      <c r="B128" s="40"/>
      <c r="C128" s="42"/>
      <c r="D128" s="35"/>
      <c r="E128" s="35"/>
      <c r="F128" s="31">
        <v>2021</v>
      </c>
      <c r="G128" s="32">
        <f t="shared" si="13"/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</row>
    <row r="129" spans="1:12" s="11" customFormat="1" ht="15" customHeight="1">
      <c r="A129" s="36" t="s">
        <v>74</v>
      </c>
      <c r="B129" s="36"/>
      <c r="C129" s="42"/>
      <c r="D129" s="4"/>
      <c r="E129" s="4"/>
      <c r="F129" s="4"/>
      <c r="G129" s="12"/>
      <c r="H129" s="12"/>
      <c r="I129" s="12"/>
      <c r="J129" s="12"/>
      <c r="K129" s="12"/>
      <c r="L129" s="12"/>
    </row>
    <row r="130" spans="1:12" s="11" customFormat="1" ht="48" customHeight="1">
      <c r="A130" s="36" t="s">
        <v>82</v>
      </c>
      <c r="B130" s="36"/>
      <c r="C130" s="42"/>
      <c r="D130" s="4">
        <v>2019</v>
      </c>
      <c r="E130" s="4">
        <v>2019</v>
      </c>
      <c r="F130" s="4">
        <v>2019</v>
      </c>
      <c r="G130" s="12">
        <f>SUM(H130:L130)</f>
        <v>1446.953</v>
      </c>
      <c r="H130" s="12">
        <v>0</v>
      </c>
      <c r="I130" s="12">
        <v>0</v>
      </c>
      <c r="J130" s="12">
        <v>0</v>
      </c>
      <c r="K130" s="12">
        <v>1446.953</v>
      </c>
      <c r="L130" s="12">
        <v>0</v>
      </c>
    </row>
    <row r="131" spans="1:12" s="11" customFormat="1" ht="48" customHeight="1">
      <c r="A131" s="36" t="s">
        <v>83</v>
      </c>
      <c r="B131" s="36"/>
      <c r="C131" s="42"/>
      <c r="D131" s="4">
        <v>2019</v>
      </c>
      <c r="E131" s="4">
        <v>2019</v>
      </c>
      <c r="F131" s="4">
        <v>2019</v>
      </c>
      <c r="G131" s="12">
        <f>SUM(H131:L131)</f>
        <v>4171.1400000000003</v>
      </c>
      <c r="H131" s="12">
        <v>0</v>
      </c>
      <c r="I131" s="12">
        <v>0</v>
      </c>
      <c r="J131" s="12">
        <v>0</v>
      </c>
      <c r="K131" s="12">
        <v>4171.1400000000003</v>
      </c>
      <c r="L131" s="12">
        <v>0</v>
      </c>
    </row>
    <row r="132" spans="1:12" s="11" customFormat="1" ht="26.65" customHeight="1">
      <c r="A132" s="37" t="s">
        <v>84</v>
      </c>
      <c r="B132" s="37"/>
      <c r="C132" s="28"/>
      <c r="D132" s="23"/>
      <c r="E132" s="23"/>
      <c r="F132" s="29"/>
      <c r="G132" s="30">
        <f t="shared" ref="G132:L132" si="14">G87+G88+G89</f>
        <v>38152.851000000002</v>
      </c>
      <c r="H132" s="30">
        <f t="shared" si="14"/>
        <v>0</v>
      </c>
      <c r="I132" s="30">
        <f t="shared" si="14"/>
        <v>11036.758</v>
      </c>
      <c r="J132" s="30">
        <f t="shared" si="14"/>
        <v>0</v>
      </c>
      <c r="K132" s="30">
        <f t="shared" si="14"/>
        <v>27116.093000000001</v>
      </c>
      <c r="L132" s="30">
        <f t="shared" si="14"/>
        <v>0</v>
      </c>
    </row>
  </sheetData>
  <mergeCells count="151">
    <mergeCell ref="A2:L2"/>
    <mergeCell ref="A3:L3"/>
    <mergeCell ref="A4:B5"/>
    <mergeCell ref="C4:C5"/>
    <mergeCell ref="D4:E4"/>
    <mergeCell ref="F4:F5"/>
    <mergeCell ref="H4:L4"/>
    <mergeCell ref="A6:B6"/>
    <mergeCell ref="A7:B9"/>
    <mergeCell ref="C7:C9"/>
    <mergeCell ref="D7:D9"/>
    <mergeCell ref="E7:E9"/>
    <mergeCell ref="A10:B10"/>
    <mergeCell ref="A11:B13"/>
    <mergeCell ref="C11:C13"/>
    <mergeCell ref="D11:D13"/>
    <mergeCell ref="E11:E13"/>
    <mergeCell ref="A14:B16"/>
    <mergeCell ref="C14:C19"/>
    <mergeCell ref="D14:D16"/>
    <mergeCell ref="E14:E16"/>
    <mergeCell ref="A17:B19"/>
    <mergeCell ref="D17:D19"/>
    <mergeCell ref="E17:E19"/>
    <mergeCell ref="A20:B20"/>
    <mergeCell ref="A21:B23"/>
    <mergeCell ref="C21:C23"/>
    <mergeCell ref="D21:D23"/>
    <mergeCell ref="E21:E23"/>
    <mergeCell ref="A24:B26"/>
    <mergeCell ref="C24:C47"/>
    <mergeCell ref="D24:D26"/>
    <mergeCell ref="E24:E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9"/>
    <mergeCell ref="D37:D39"/>
    <mergeCell ref="E37:E39"/>
    <mergeCell ref="A40:B40"/>
    <mergeCell ref="A41:B41"/>
    <mergeCell ref="A42:B44"/>
    <mergeCell ref="D42:D44"/>
    <mergeCell ref="E42:E44"/>
    <mergeCell ref="F42:F43"/>
    <mergeCell ref="G42:G43"/>
    <mergeCell ref="H42:H43"/>
    <mergeCell ref="I42:I43"/>
    <mergeCell ref="J42:J43"/>
    <mergeCell ref="K42:K43"/>
    <mergeCell ref="L42:L43"/>
    <mergeCell ref="A45:B47"/>
    <mergeCell ref="D45:D47"/>
    <mergeCell ref="E45:E47"/>
    <mergeCell ref="A48:B48"/>
    <mergeCell ref="A49:B51"/>
    <mergeCell ref="C49:C51"/>
    <mergeCell ref="D49:D51"/>
    <mergeCell ref="E49:E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3"/>
    <mergeCell ref="C71:C85"/>
    <mergeCell ref="D71:D73"/>
    <mergeCell ref="A83:B85"/>
    <mergeCell ref="D83:D85"/>
    <mergeCell ref="E71:E73"/>
    <mergeCell ref="A74:B76"/>
    <mergeCell ref="D74:D76"/>
    <mergeCell ref="E74:E76"/>
    <mergeCell ref="A77:B79"/>
    <mergeCell ref="D77:D79"/>
    <mergeCell ref="E77:E79"/>
    <mergeCell ref="A80:B82"/>
    <mergeCell ref="D80:D82"/>
    <mergeCell ref="E80:E82"/>
    <mergeCell ref="E83:E85"/>
    <mergeCell ref="A86:B86"/>
    <mergeCell ref="A87:B89"/>
    <mergeCell ref="C87:C89"/>
    <mergeCell ref="D87:D89"/>
    <mergeCell ref="E87:E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8:B108"/>
    <mergeCell ref="A109:B111"/>
    <mergeCell ref="C109:C131"/>
    <mergeCell ref="A121:B121"/>
    <mergeCell ref="A122:B122"/>
    <mergeCell ref="A123:B123"/>
    <mergeCell ref="A124:B124"/>
    <mergeCell ref="A125:B125"/>
    <mergeCell ref="A126:B128"/>
    <mergeCell ref="D126:D128"/>
    <mergeCell ref="E126:E128"/>
    <mergeCell ref="A129:B129"/>
    <mergeCell ref="A130:B130"/>
    <mergeCell ref="A131:B131"/>
    <mergeCell ref="A132:B132"/>
    <mergeCell ref="I1:K1"/>
    <mergeCell ref="D109:D111"/>
    <mergeCell ref="E109:E111"/>
    <mergeCell ref="A112:B112"/>
    <mergeCell ref="A113:B113"/>
    <mergeCell ref="A114:B114"/>
    <mergeCell ref="A115:B115"/>
    <mergeCell ref="A116:B116"/>
    <mergeCell ref="A117:B117"/>
    <mergeCell ref="A118:B120"/>
    <mergeCell ref="D118:D120"/>
    <mergeCell ref="E118:E120"/>
    <mergeCell ref="A102:B102"/>
    <mergeCell ref="A103:B103"/>
    <mergeCell ref="A104:B104"/>
    <mergeCell ref="A105:B105"/>
    <mergeCell ref="A106:B106"/>
    <mergeCell ref="A107:B107"/>
  </mergeCells>
  <pageMargins left="0.51180555555555496" right="0.23611111111111099" top="0.24027777777777801" bottom="0.22013888888888899" header="0.51180555555555496" footer="0.51180555555555496"/>
  <pageSetup paperSize="9" scale="72" firstPageNumber="0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Мурашова И.В.</cp:lastModifiedBy>
  <cp:revision>0</cp:revision>
  <cp:lastPrinted>2019-06-05T11:39:46Z</cp:lastPrinted>
  <dcterms:created xsi:type="dcterms:W3CDTF">2016-05-19T12:49:26Z</dcterms:created>
  <dcterms:modified xsi:type="dcterms:W3CDTF">2019-06-05T11:39:55Z</dcterms:modified>
  <dc:language>ru</dc:language>
</cp:coreProperties>
</file>