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Лист2" sheetId="1" state="visible" r:id="rId2"/>
    <sheet name="Лист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<sst xmlns="http://schemas.openxmlformats.org/spreadsheetml/2006/main" count="273" uniqueCount="182">
  <si>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</si>
  <si>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</si>
  <si>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</si>
  <si>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</si>
  <si>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</si>
  <si>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</si>
  <si>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</si>
  <si>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</si>
  <si>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</si>
  <si>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</si>
  <si>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</si>
  <si>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</si>
  <si>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</si>
  <si>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</si>
  <si>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</si>
  <si>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</si>
  <si>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повышение безопасности дорожного движения на территории Сланцевского городского поселения на 2016-2018 годы»</t>
  </si>
  <si>
    <t>Отдел ЖКХ, транспорта и инфраструктуры администрации Сланцевского муниципального района, Отдел по строительству администрации Сланцевского муниципального района</t>
  </si>
  <si>
    <t>ИТОГО</t>
  </si>
  <si>
    <t>Подпрограмма 1 «Жилищно-коммунальное хозяйство»</t>
  </si>
  <si>
    <t>Отдел ЖКХ, транспорта и инфраструктуры администрации Сланцевского муниципального района</t>
  </si>
  <si>
    <t>Основное мероприятие 1.1.  Помощь пострадавшим при пожаре</t>
  </si>
  <si>
    <t>Основное мероприятие 1.2.  Субсидия на возмещение части затрат МП "ККП" при оказании банных услуг населению</t>
  </si>
  <si>
    <t>Основное мероприятие 1.3. Разработка схемы газоснабжения и газификации муниципального образования Сланцевское городское поселение Сланцевского муниципального района Ленинградской области</t>
  </si>
  <si>
    <t>Основное мероприятие 1.4.Ремонт устройств, оборудования водопроводных и канализационных систем, другие расходы, осуществляемые в этих целях</t>
  </si>
  <si>
    <t>Основное мероприятие 1.5. Актуализация схем тепло- водоснабжения муниципального образования Сланцевское городское поселение Сланцевского муниципального района Ленинградской области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</si>
  <si>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</si>
  <si>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</si>
  <si>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Основное мероприятие 2.1. Ликвидация несанкционированных свалок твердых бытовых отходов на территории Сланцевского городского поселения</t>
  </si>
  <si>
    <t>Основное мероприятие 2.2. Содержание свободных территорий Сланцевского городского поселения</t>
  </si>
  <si>
    <t>Основное мероприятие 2.3. Содержание городского кладбища в п. Сосновка Сланцевского городского поселения</t>
  </si>
  <si>
    <t>Основное мероприятие 2.4. Содержание городского общественного туалета, расположенного по адресу г. Сланцы, ул. Ленина</t>
  </si>
  <si>
    <t>Основное мероприятие 2.5. Канализация и очистка ливневых стоков</t>
  </si>
  <si>
    <t>Основное мероприятие 2.6. Техническое обслуживание и содержание канализационной насосной станции ливневых стоков</t>
  </si>
  <si>
    <t>Основное мероприятие 2.7.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</si>
  <si>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2.8.  Уличное освещение</t>
  </si>
  <si>
    <t>Основное мероприятие 2.9.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</si>
  <si>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2.10. Озеленение территории Сланцевского городского поселения</t>
  </si>
  <si>
    <t>Основное мероприятие 2.11. Содержание памятных мест и мест массового отдыха жителей города (прочие мероприятия по благоустройству территории Сланцевского городского поселения)</t>
  </si>
  <si>
    <t>Основное мероприятие 2.12. Обустройство остановочных павильонов</t>
  </si>
  <si>
    <t>Основное мероприятие 2.13. Приобретение и установка осветительного оборудования для мемориала братская могила воинов советской армии, погибших в годы ВОВ 1941-1945 «Северная окраина»</t>
  </si>
  <si>
    <t>Основное мероприятие 2.14 Обустройство и ремонт пешеходных дорожек</t>
  </si>
  <si>
    <t>Отдел по строительству администрации Сланцевского муниципального района</t>
  </si>
  <si>
    <t>Основное мероприятие 2.15. Расходы на подготовку и проведение мероприятий, посвященных Дню образования Ленинградской области, всего:</t>
  </si>
  <si>
    <t>Отдел ЖКХ, транспорта и инфраструктуры администрации Сланцевского муниципального района,   Отдел по строительству  администрации Сланцевского муниципального района</t>
  </si>
  <si>
    <t>2.15.1. Приобретение и установка светоотражающих элементов на опоры уличного освещения</t>
  </si>
  <si>
    <t>2.15.2. Благоустройство территории СГП (работы по озеленению)</t>
  </si>
  <si>
    <t>2.15.3. Благоустройство территорий улиц, площадей, территорий рекреационного назначения с их санитарной очисткой</t>
  </si>
  <si>
    <t>2.15.4. Окраска малой архитектурной формы «Въездной знак Сланцы»</t>
  </si>
  <si>
    <t>2.15.5. Благоустройство парковой зоны у берега р. Плюсса, благоустройство площадки ул. Кирова, д. 53, ремонт железобетонных колонн, расположенных на Кингисеппском шоссе</t>
  </si>
  <si>
    <t>Отдел по строительству  администрации Сланцевского муниципального района</t>
  </si>
  <si>
    <t>2.15.6. Приобретение и установка осветительного оборудования для системы уличного освещения Сланцевского городского поселения на участках ул. Кирова (от ул. Леина до ул. Партизанская) и на ул. Ленина (от ул. Кирова до Комсомольского шоссе)</t>
  </si>
  <si>
    <t>2.15.7. Благоустройство территории МКУК ГДК</t>
  </si>
  <si>
    <t>2.15.8. Приобретение и установка остановочных павильонов</t>
  </si>
  <si>
    <t>2.15.9. Приобретение и установка урн</t>
  </si>
  <si>
    <t>2.15.10. Приобретение установка скамеек</t>
  </si>
  <si>
    <t>2.15.11. Приобретения и установка конструкций озеленения</t>
  </si>
  <si>
    <t>2.15.12. Приобретение навесных цветочниц</t>
  </si>
  <si>
    <t>2.15.13 Устройство дорожки в парке за магазином "Муравей"</t>
  </si>
  <si>
    <t>2.15.14 Приобретение и установка урн, скамеек</t>
  </si>
  <si>
    <t>2.15.15 Ремонт пешеходного тротуара у здания МОУ "Сланцевская СОШ №3"</t>
  </si>
  <si>
    <t>2.15.16 Озеленение</t>
  </si>
  <si>
    <t>2.15.17 Уборка несанкционированных свалок</t>
  </si>
  <si>
    <t>2.15.18 Установка автобусных павильонов</t>
  </si>
  <si>
    <t>2.15.19 Обслуживание и содержание сетей уличного освещения</t>
  </si>
  <si>
    <t>Основное мероприятие 2.16. Ремонт и содержание системы ливневой канализации</t>
  </si>
  <si>
    <t>Основное мероприятие 2.17. 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</si>
  <si>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Отдел  ЖКХ, транспорта и инфраструктуры администрации Сланцевского муниципального района</t>
  </si>
  <si>
    <t>Основное мероприятие 2.18. Разработка дизайн-проекта благоустройства территории</t>
  </si>
  <si>
    <t>Итого по подпрограмме 2</t>
  </si>
  <si>
    <t>Подпрограмма 3 «Повышение безопасности дорожного движения»</t>
  </si>
  <si>
    <t>Основное мероприятие 3.1. Содержание дорог и дорожных сооружений</t>
  </si>
  <si>
    <t>Основное мероприятие 3.2. Выполнение работ по нанесению горизонтальной дорожной разметки</t>
  </si>
  <si>
    <t>Основное мероприятие 3.3. Выполнение работ по обслуживанию технических средств организации дорожного движения на территории Сланцевского городского поселения</t>
  </si>
  <si>
    <t>Основное мероприятие 3.4. Внесение изменений в Проект организации дорожного движения на территории МО Сланцевское городское поселение</t>
  </si>
  <si>
    <t>Основное мероприятие 3.5. Установка дорожных знаков на территории Сланцевского городского поселения в соответствии с Проектом организации дорожного движения</t>
  </si>
  <si>
    <t>Основное мероприятие 3.6.  Оценка технического состояния автомобильных дорог общего пользования местного значения</t>
  </si>
  <si>
    <t>Основное мероприятие 3.7.Разработка проекта автобусной остановки</t>
  </si>
  <si>
    <t>Основное мероприятие 3.8.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</si>
  <si>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Итого по подпрограмме 3</t>
  </si>
  <si>
    <t>Подпрограмма 4 «Развитие части территории Сланцевского городского поселения»</t>
  </si>
  <si>
    <r>
      <t xml:space="preserve">Основное мероприятие 4.1. 
</t>
    </r>
    <r>
      <rPr>
        <sz val="10"/>
        <color rgb="FF000000"/>
        <rFont val="Times New Roman"/>
        <family val="1"/>
        <charset val="204"/>
      </rPr>
      <t xml:space="preserve">Софинансирование местных бюджетов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</t>
    </r>
  </si>
  <si>
    <t>Отдел ЖКХ, транспорта и инфраструктуры администрации Сланцевского муниципального района, Отдел  по строительству  администрации Сланцевского муниципального района</t>
  </si>
  <si>
    <t>Из них по объектам:</t>
  </si>
  <si>
    <t>4.1.1. Ремонт асфальтобетонного покрытия на ул. Дорожная (участок от ПК4+19 до ПК7+84) в г. Сланцы Ленинградской области</t>
  </si>
  <si>
    <r>
      <t xml:space="preserve">Основное мероприятие 4.2. 
</t>
    </r>
    <r>
      <rPr>
        <sz val="10"/>
        <color rgb="FF000000"/>
        <rFont val="Times New Roman"/>
        <family val="1"/>
        <charset val="204"/>
      </rPr>
      <t xml:space="preserve"> Софинансирование местных бюджетов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</t>
    </r>
  </si>
  <si>
    <t>4.1.1. Ремонт автодороги - проезд по поселку Шахта № 3</t>
  </si>
  <si>
    <t>4.2.1. Ремонт автодороги — д. Сосновка</t>
  </si>
  <si>
    <t>4.2.2. Ремонт автодороги — проезд по поселку Шахта № 3</t>
  </si>
  <si>
    <t>4.2.3. Ремонт асфальтобетонного покрытия ул. Сиженская в д. Сижно)</t>
  </si>
  <si>
    <t>Итого по подпрограмме 4</t>
  </si>
  <si>
    <t>Подпрограмма 5 «Капитальный ремонт и ремонт автомобильных дорог общего пользования местного значения и дворовых территорий многоквартирных домов»</t>
  </si>
  <si>
    <t>Отдел ЖКХ, транспорта и инфраструктуры, Отдел по строительству  администрации Сланцевского муниципального района</t>
  </si>
  <si>
    <t>Отдел ЖКХ, транспорта и инфраструктуры, Отдел по строительству администрации Сланцевского муниципального района</t>
  </si>
  <si>
    <r>
      <t xml:space="preserve">Основное мероприятие 5.1
</t>
    </r>
    <r>
      <rPr>
        <sz val="10"/>
        <color rgb="FF000000"/>
        <rFont val="Times New Roman"/>
        <family val="1"/>
        <charset val="204"/>
      </rPr>
      <t xml:space="preserve">Ремонт дорог общего пользования местного значения, ВСЕГО:</t>
    </r>
  </si>
  <si>
    <t>Из них:</t>
  </si>
  <si>
    <t>5.1.1. Капитальный ремонт и Ремонт асфальтобетонного покрытия дорог общего пользования местного значения к проведению Дня образования Ленинградской области, ВСЕГО:</t>
  </si>
  <si>
    <t>из них по объектам:</t>
  </si>
  <si>
    <t>5.1.1.1. Ремонт тротуара от больничного городка взрослая поликлиника) до моста через реку Кушелка</t>
  </si>
  <si>
    <t>5.1.1.2. Обустройство и ремонт парковочных мест и тротуаров</t>
  </si>
  <si>
    <t>5.1.1.3. Обустройство автобусных остановок, установка автобусных павильонов, обустройство остановочной площадки</t>
  </si>
  <si>
    <t>5.1.2. Капитальный ремонт и Ремонт асфальтобетонного покрытия дороги общего пользования местного значения, ВСЕГО:</t>
  </si>
  <si>
    <t>В том числе по объектам:</t>
  </si>
  <si>
    <r>
      <t xml:space="preserve">5.1.2.1.Ремонт асфальтобетонного покрытия дороги общего пользования местного значения ул. Привокзальная в г. Сланцы Ленинградской области </t>
    </r>
    <r>
      <rPr>
        <sz val="10"/>
        <color rgb="FF000000"/>
        <rFont val="Times New Roman"/>
        <family val="1"/>
        <charset val="204"/>
      </rPr>
      <t xml:space="preserve">(</t>
    </r>
    <r>
      <rPr>
        <sz val="10"/>
        <rFont val="Times New Roman"/>
        <family val="1"/>
        <charset val="204"/>
      </rPr>
      <t xml:space="preserve">L =  </t>
    </r>
    <r>
      <rPr>
        <sz val="10"/>
        <color rgb="FF000000"/>
        <rFont val="Times New Roman"/>
        <family val="1"/>
        <charset val="204"/>
      </rPr>
      <t xml:space="preserve">0,4 км.</t>
    </r>
    <r>
      <rPr>
        <sz val="10"/>
        <rFont val="Times New Roman"/>
        <family val="1"/>
        <charset val="204"/>
      </rPr>
      <t xml:space="preserve">, S =  </t>
    </r>
    <r>
      <rPr>
        <sz val="10"/>
        <color rgb="FF000000"/>
        <rFont val="Times New Roman"/>
        <family val="1"/>
        <charset val="204"/>
      </rPr>
      <t xml:space="preserve">2806 м</t>
    </r>
    <r>
      <rPr>
        <sz val="10"/>
        <rFont val="Times New Roman"/>
        <family val="1"/>
        <charset val="128"/>
      </rPr>
      <t xml:space="preserve">²</t>
    </r>
    <r>
      <rPr>
        <sz val="10"/>
        <rFont val="Times New Roman"/>
        <family val="1"/>
        <charset val="204"/>
      </rPr>
      <t xml:space="preserve">)</t>
    </r>
  </si>
  <si>
    <t>5.1.2.2. Ремонт асфальтобетонного покрытия дороги общего пользования местного значения на улице Ленина (участок от Кировского моста до перекрестка с Комсомольским шоссе) в г. Сланцы Ленинградской области (L =  0,144 км., S =  1 480 м2)</t>
  </si>
  <si>
    <t>5.1.2.3. Ремонт асфальтобетонного покрытия дороги общего пользования местного значения на улице  Дорожная (участок от ПК0+0 до ПК0+90) в г. Сланцы Ленинградской области (L =  0,090 км., S =  1 250 м2)</t>
  </si>
  <si>
    <t>5.1.2.4. Ремонт асфальтобетонного покрытия - улицы 1 Мая</t>
  </si>
  <si>
    <t>5.1.2.5.  Ремонт асфальтобетонного покрытия дороги общего пользования местного значения на ул. Дорожная (участок от ПК1+59,7 до ПК4+19) в г. Сланцы Ленинградской области (L =  0,2593 км., S =  1 970 м2)</t>
  </si>
  <si>
    <t>5.1.3.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</si>
  <si>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r>
      <t xml:space="preserve">5.1.3.1. Ремонт асфальтобетонного покрытия дороги общего пользования местного значения ул. Дзержинского в г. Сланцы Ленинградской области (</t>
    </r>
    <r>
      <rPr>
        <i val="true"/>
        <sz val="10"/>
        <rFont val="Times New Roman"/>
        <family val="1"/>
        <charset val="204"/>
      </rPr>
      <t xml:space="preserve">L =  </t>
    </r>
    <r>
      <rPr>
        <i val="true"/>
        <sz val="10"/>
        <color rgb="FF000000"/>
        <rFont val="Times New Roman"/>
        <family val="1"/>
        <charset val="204"/>
      </rPr>
      <t xml:space="preserve">0,99 км.</t>
    </r>
    <r>
      <rPr>
        <i val="true"/>
        <sz val="10"/>
        <rFont val="Times New Roman"/>
        <family val="1"/>
        <charset val="204"/>
      </rPr>
      <t xml:space="preserve">, S =  </t>
    </r>
    <r>
      <rPr>
        <i val="true"/>
        <sz val="10"/>
        <color rgb="FF000000"/>
        <rFont val="Times New Roman"/>
        <family val="1"/>
        <charset val="204"/>
      </rPr>
      <t xml:space="preserve">6178 м</t>
    </r>
    <r>
      <rPr>
        <i val="true"/>
        <sz val="10"/>
        <rFont val="Times New Roman"/>
        <family val="1"/>
        <charset val="128"/>
      </rPr>
      <t xml:space="preserve">²</t>
    </r>
    <r>
      <rPr>
        <i val="true"/>
        <sz val="10"/>
        <rFont val="Times New Roman"/>
        <family val="1"/>
        <charset val="204"/>
      </rPr>
      <t xml:space="preserve">)</t>
    </r>
  </si>
  <si>
    <r>
      <t xml:space="preserve">5.1.3.2. Ремонт асфальтобетонного покрытия дороги общего пользования местного значения ул. Жуковского в г. Сланцы Ленинградской области (</t>
    </r>
    <r>
      <rPr>
        <i val="true"/>
        <sz val="10"/>
        <rFont val="Times New Roman"/>
        <family val="1"/>
        <charset val="204"/>
      </rPr>
      <t xml:space="preserve">L =  </t>
    </r>
    <r>
      <rPr>
        <i val="true"/>
        <sz val="10"/>
        <color rgb="FF000000"/>
        <rFont val="Times New Roman"/>
        <family val="1"/>
        <charset val="204"/>
      </rPr>
      <t xml:space="preserve">0,74 км.</t>
    </r>
    <r>
      <rPr>
        <i val="true"/>
        <sz val="10"/>
        <rFont val="Times New Roman"/>
        <family val="1"/>
        <charset val="204"/>
      </rPr>
      <t xml:space="preserve">, S =  </t>
    </r>
    <r>
      <rPr>
        <i val="true"/>
        <sz val="10"/>
        <color rgb="FF000000"/>
        <rFont val="Times New Roman"/>
        <family val="1"/>
        <charset val="204"/>
      </rPr>
      <t xml:space="preserve">5648м</t>
    </r>
    <r>
      <rPr>
        <i val="true"/>
        <sz val="10"/>
        <rFont val="Times New Roman"/>
        <family val="1"/>
        <charset val="128"/>
      </rPr>
      <t xml:space="preserve">²</t>
    </r>
    <r>
      <rPr>
        <i val="true"/>
        <sz val="10"/>
        <rFont val="Times New Roman"/>
        <family val="1"/>
        <charset val="204"/>
      </rPr>
      <t xml:space="preserve">)</t>
    </r>
  </si>
  <si>
    <r>
      <t xml:space="preserve">5.1.3.3.  Ремонт асфальтобетонного покрытия дороги общего пользования местного значения по ул. Ленина (от ул. Кирова до Спортивного магазина) в г. Сланцы Ленинградской области (</t>
    </r>
    <r>
      <rPr>
        <i val="true"/>
        <sz val="10"/>
        <rFont val="Times New Roman"/>
        <family val="1"/>
        <charset val="204"/>
      </rPr>
      <t xml:space="preserve">L =  </t>
    </r>
    <r>
      <rPr>
        <i val="true"/>
        <sz val="10"/>
        <color rgb="FF000000"/>
        <rFont val="Times New Roman"/>
        <family val="1"/>
        <charset val="204"/>
      </rPr>
      <t xml:space="preserve">0,38 км.</t>
    </r>
    <r>
      <rPr>
        <i val="true"/>
        <sz val="10"/>
        <rFont val="Times New Roman"/>
        <family val="1"/>
        <charset val="204"/>
      </rPr>
      <t xml:space="preserve">, S =  </t>
    </r>
    <r>
      <rPr>
        <i val="true"/>
        <sz val="10"/>
        <color rgb="FF000000"/>
        <rFont val="Times New Roman"/>
        <family val="1"/>
        <charset val="204"/>
      </rPr>
      <t xml:space="preserve">4932 м</t>
    </r>
    <r>
      <rPr>
        <i val="true"/>
        <sz val="10"/>
        <rFont val="Times New Roman"/>
        <family val="1"/>
        <charset val="128"/>
      </rPr>
      <t xml:space="preserve">²</t>
    </r>
    <r>
      <rPr>
        <i val="true"/>
        <sz val="10"/>
        <rFont val="Times New Roman"/>
        <family val="1"/>
        <charset val="204"/>
      </rPr>
      <t xml:space="preserve">)</t>
    </r>
  </si>
  <si>
    <r>
      <t xml:space="preserve">5.1.3.4. Ремонт асфальтобетонного покрытия дороги общего пользования местного значения по ул. Ленина (от ул. Кирова до Кировского моста) в г. Сланцы Ленинградской области (</t>
    </r>
    <r>
      <rPr>
        <i val="true"/>
        <sz val="10"/>
        <rFont val="Times New Roman"/>
        <family val="1"/>
        <charset val="204"/>
      </rPr>
      <t xml:space="preserve">L =  </t>
    </r>
    <r>
      <rPr>
        <i val="true"/>
        <sz val="10"/>
        <color rgb="FF000000"/>
        <rFont val="Times New Roman"/>
        <family val="1"/>
        <charset val="204"/>
      </rPr>
      <t xml:space="preserve">0,577 км.</t>
    </r>
    <r>
      <rPr>
        <i val="true"/>
        <sz val="10"/>
        <rFont val="Times New Roman"/>
        <family val="1"/>
        <charset val="204"/>
      </rPr>
      <t xml:space="preserve">, S =  </t>
    </r>
    <r>
      <rPr>
        <i val="true"/>
        <sz val="10"/>
        <color rgb="FF000000"/>
        <rFont val="Times New Roman"/>
        <family val="1"/>
        <charset val="204"/>
      </rPr>
      <t xml:space="preserve">8027 м</t>
    </r>
    <r>
      <rPr>
        <i val="true"/>
        <sz val="10"/>
        <rFont val="Times New Roman"/>
        <family val="1"/>
        <charset val="128"/>
      </rPr>
      <t xml:space="preserve">²</t>
    </r>
    <r>
      <rPr>
        <i val="true"/>
        <sz val="10"/>
        <rFont val="Times New Roman"/>
        <family val="1"/>
        <charset val="204"/>
      </rPr>
      <t xml:space="preserve">)</t>
    </r>
  </si>
  <si>
    <r>
      <t xml:space="preserve">5.1.3.5. Ремонт асфальтобетонного покрытия дороги общего пользования местного значения по ул. Спортивная в г. Сланцы Ленинградской области (</t>
    </r>
    <r>
      <rPr>
        <i val="true"/>
        <sz val="10"/>
        <rFont val="Times New Roman"/>
        <family val="1"/>
        <charset val="204"/>
      </rPr>
      <t xml:space="preserve">L =  </t>
    </r>
    <r>
      <rPr>
        <i val="true"/>
        <sz val="10"/>
        <color rgb="FF000000"/>
        <rFont val="Times New Roman"/>
        <family val="1"/>
        <charset val="204"/>
      </rPr>
      <t xml:space="preserve">0,605 км.</t>
    </r>
    <r>
      <rPr>
        <i val="true"/>
        <sz val="10"/>
        <rFont val="Times New Roman"/>
        <family val="1"/>
        <charset val="204"/>
      </rPr>
      <t xml:space="preserve">, S =  </t>
    </r>
    <r>
      <rPr>
        <i val="true"/>
        <sz val="10"/>
        <color rgb="FF000000"/>
        <rFont val="Times New Roman"/>
        <family val="1"/>
        <charset val="204"/>
      </rPr>
      <t xml:space="preserve">5073 м</t>
    </r>
    <r>
      <rPr>
        <i val="true"/>
        <sz val="10"/>
        <rFont val="Times New Roman"/>
        <family val="1"/>
        <charset val="128"/>
      </rPr>
      <t xml:space="preserve">²</t>
    </r>
    <r>
      <rPr>
        <i val="true"/>
        <sz val="10"/>
        <rFont val="Times New Roman"/>
        <family val="1"/>
        <charset val="204"/>
      </rPr>
      <t xml:space="preserve">)</t>
    </r>
  </si>
  <si>
    <r>
      <t xml:space="preserve">5.1.3.6. Ремонт асфальтобетонного покрытия дороги общего пользования местного значения по ул. Максима Горького (от ул. Кирова до ул. Спортивная)  в г. Сланцы Ленинградской области (</t>
    </r>
    <r>
      <rPr>
        <i val="true"/>
        <sz val="10"/>
        <rFont val="Times New Roman"/>
        <family val="1"/>
        <charset val="204"/>
      </rPr>
      <t xml:space="preserve">L =  </t>
    </r>
    <r>
      <rPr>
        <i val="true"/>
        <sz val="10"/>
        <color rgb="FF000000"/>
        <rFont val="Times New Roman"/>
        <family val="1"/>
        <charset val="204"/>
      </rPr>
      <t xml:space="preserve">0,27 км.</t>
    </r>
    <r>
      <rPr>
        <i val="true"/>
        <sz val="10"/>
        <rFont val="Times New Roman"/>
        <family val="1"/>
        <charset val="204"/>
      </rPr>
      <t xml:space="preserve">, S =  </t>
    </r>
    <r>
      <rPr>
        <i val="true"/>
        <sz val="10"/>
        <color rgb="FF000000"/>
        <rFont val="Times New Roman"/>
        <family val="1"/>
        <charset val="204"/>
      </rPr>
      <t xml:space="preserve">2541 м</t>
    </r>
    <r>
      <rPr>
        <i val="true"/>
        <sz val="10"/>
        <rFont val="Times New Roman"/>
        <family val="1"/>
        <charset val="128"/>
      </rPr>
      <t xml:space="preserve">²</t>
    </r>
    <r>
      <rPr>
        <i val="true"/>
        <sz val="10"/>
        <rFont val="Times New Roman"/>
        <family val="1"/>
        <charset val="204"/>
      </rPr>
      <t xml:space="preserve">)</t>
    </r>
  </si>
  <si>
    <r>
      <t xml:space="preserve">5.1.3.7. Ремонт асфальтобетонного покрытия дороги общего пользования местного значения на ул. Гагарина (от вокзала до ул. Кирова) в г. Сланцы Ленинградской области (L = 1.0221 км., S =  16018 м</t>
    </r>
    <r>
      <rPr>
        <i val="true"/>
        <sz val="10"/>
        <color rgb="FF000000"/>
        <rFont val="Times New Roman"/>
        <family val="1"/>
        <charset val="1"/>
      </rPr>
      <t xml:space="preserve">²</t>
    </r>
    <r>
      <rPr>
        <i val="true"/>
        <sz val="10"/>
        <color rgb="FF000000"/>
        <rFont val="Times New Roman"/>
        <family val="1"/>
        <charset val="204"/>
      </rPr>
      <t xml:space="preserve">)</t>
    </r>
  </si>
  <si>
    <r>
      <t xml:space="preserve">5.1.3.8. Ремонт асфальтобетонного покрытия дороги общего пользования местного значения на ул. Кирова (от больницы до ул. Ленина) в г. Сланцы Ленинградской области (L =  0,5891 км., S =  10742 м</t>
    </r>
    <r>
      <rPr>
        <i val="true"/>
        <sz val="10"/>
        <color rgb="FF000000"/>
        <rFont val="Times New Roman"/>
        <family val="1"/>
        <charset val="1"/>
      </rPr>
      <t xml:space="preserve">²</t>
    </r>
    <r>
      <rPr>
        <i val="true"/>
        <sz val="10"/>
        <color rgb="FF000000"/>
        <rFont val="Times New Roman"/>
        <family val="1"/>
        <charset val="204"/>
      </rPr>
      <t xml:space="preserve">)</t>
    </r>
  </si>
  <si>
    <r>
      <t xml:space="preserve">5.1.3.9. Ремонт асфальтобетонного покрытия дороги общего пользования местного значения на Объезд (от ул. Ленина до моста через р. Кушелка) в г. Сланцы Ленинградской области (L =  0,7208 км., S =  4700 м</t>
    </r>
    <r>
      <rPr>
        <i val="true"/>
        <sz val="10"/>
        <color rgb="FF000000"/>
        <rFont val="Times New Roman"/>
        <family val="1"/>
        <charset val="1"/>
      </rPr>
      <t xml:space="preserve">²</t>
    </r>
    <r>
      <rPr>
        <i val="true"/>
        <sz val="10"/>
        <color rgb="FF000000"/>
        <rFont val="Times New Roman"/>
        <family val="1"/>
        <charset val="204"/>
      </rPr>
      <t xml:space="preserve">)</t>
    </r>
  </si>
  <si>
    <r>
      <t xml:space="preserve">5.1.3.10. Ремонт асфальтобетонного покрытия дороги общего пользования местного значения на пр. Молодежный (включая  участок по ул. Ленина от ул. Шахтерской Славы до пр. Молодежный) в г. Сланцы Ленинградской области (L =  1,6362 км., S =  13050 м</t>
    </r>
    <r>
      <rPr>
        <i val="true"/>
        <sz val="10"/>
        <color rgb="FF000000"/>
        <rFont val="Times New Roman"/>
        <family val="1"/>
        <charset val="1"/>
      </rPr>
      <t xml:space="preserve">²</t>
    </r>
    <r>
      <rPr>
        <i val="true"/>
        <sz val="10"/>
        <color rgb="FF000000"/>
        <rFont val="Times New Roman"/>
        <family val="1"/>
        <charset val="204"/>
      </rPr>
      <t xml:space="preserve">)</t>
    </r>
  </si>
  <si>
    <r>
      <t xml:space="preserve">5.1.3.11.Ремонт асфальтобетонного покрытия дороги общего пользования местного значения Объездная дорога у вокзала через сквер в г. Сланцы Ленинградской области (L =  0,1311 км., S =  840 м</t>
    </r>
    <r>
      <rPr>
        <i val="true"/>
        <sz val="10"/>
        <color rgb="FF000000"/>
        <rFont val="Times New Roman"/>
        <family val="1"/>
        <charset val="1"/>
      </rPr>
      <t xml:space="preserve">²</t>
    </r>
    <r>
      <rPr>
        <i val="true"/>
        <sz val="10"/>
        <color rgb="FF000000"/>
        <rFont val="Times New Roman"/>
        <family val="1"/>
        <charset val="204"/>
      </rPr>
      <t xml:space="preserve">)</t>
    </r>
  </si>
  <si>
    <r>
      <t xml:space="preserve">5.1.3.12. Ремонт асфальтобетонного покрытия дороги общего пользования местного значения на улице Баранова (от ул. Кирова до АТП) в г. Сланцы Ленинградской области (L =  0,462 км., S =  5030 м</t>
    </r>
    <r>
      <rPr>
        <i val="true"/>
        <sz val="10"/>
        <color rgb="FF000000"/>
        <rFont val="Times New Roman"/>
        <family val="1"/>
        <charset val="1"/>
      </rPr>
      <t xml:space="preserve">²</t>
    </r>
    <r>
      <rPr>
        <i val="true"/>
        <sz val="10"/>
        <color rgb="FF000000"/>
        <rFont val="Times New Roman"/>
        <family val="1"/>
        <charset val="204"/>
      </rPr>
      <t xml:space="preserve">)</t>
    </r>
  </si>
  <si>
    <r>
      <t xml:space="preserve">5.1.3.13. Ремонт асфальтобетонного покрытия дороги общего пользования местного значения на ул. Партизанская в г. Сланцы Ленинградской области (L = 0,667 км., S =  6048 м</t>
    </r>
    <r>
      <rPr>
        <i val="true"/>
        <sz val="10"/>
        <color rgb="FF000000"/>
        <rFont val="Times New Roman"/>
        <family val="1"/>
        <charset val="1"/>
      </rPr>
      <t xml:space="preserve">²</t>
    </r>
    <r>
      <rPr>
        <i val="true"/>
        <sz val="10"/>
        <color rgb="FF000000"/>
        <rFont val="Times New Roman"/>
        <family val="1"/>
        <charset val="204"/>
      </rPr>
      <t xml:space="preserve">)</t>
    </r>
  </si>
  <si>
    <t>5.1.3.14. Ремонт асфальтобетонного покрытия дороги общего пользования местного значенияул. Кирова (участок от ул. Ленина до ул. Партизанская) в г. сланцы Ленинградской области</t>
  </si>
  <si>
    <r>
      <t xml:space="preserve">Основное мероприятие 5.2.</t>
    </r>
    <r>
      <rPr>
        <sz val="10"/>
        <color rgb="FF000000"/>
        <rFont val="Times New Roman"/>
        <family val="1"/>
        <charset val="204"/>
      </rPr>
      <t xml:space="preserve"> 
Обустройство и ремонт парковочных мест</t>
    </r>
  </si>
  <si>
    <r>
      <t xml:space="preserve">Основное мероприятие 5.3.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</si>
  <si>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r>
      <t xml:space="preserve">Основное мероприятие 5.4.
</t>
    </r>
    <r>
      <rPr>
        <sz val="10"/>
        <color rgb="FF000000"/>
        <rFont val="Times New Roman"/>
        <family val="1"/>
        <charset val="204"/>
      </rPr>
      <t xml:space="preserve">Укладка тротуарной плитки</t>
    </r>
  </si>
  <si>
    <r>
      <t xml:space="preserve">Основное мероприятие 5.5.
</t>
    </r>
    <r>
      <rPr>
        <sz val="10"/>
        <color rgb="FF000000"/>
        <rFont val="Times New Roman"/>
        <family val="1"/>
        <charset val="204"/>
      </rPr>
      <t xml:space="preserve">Капитальный ремонт и ремонт дворовых территорий МКД, проездов к дворовым территориям МКД</t>
    </r>
  </si>
  <si>
    <t>Итого по подпрограмме 5</t>
  </si>
  <si>
    <t>Подпрограмма 6 «Капитальный ремонт, ремонт, реконструкция наружных инженерных сетей и строительство инженерной и транспортной инфраструктуры»</t>
  </si>
  <si>
    <t>Отдел ЖКХ, транспорта  инфраструктуры, Отдел по строительству  администрации Сланцевского муниципального района</t>
  </si>
  <si>
    <r>
      <t xml:space="preserve">Основное мероприятие 6.1.</t>
    </r>
    <r>
      <rPr>
        <sz val="10"/>
        <color rgb="FF000000"/>
        <rFont val="Times New Roman"/>
        <family val="1"/>
        <charset val="204"/>
      </rPr>
      <t xml:space="preserve"> Капитальный ремонт аварийного участка водопроводной сети протяженностью 300 п.м.ул. Спортивная на участке от жилого д. № 19 до жилого д. № 6</t>
    </r>
  </si>
  <si>
    <t>Комитет ЖКХ, транспорта и инфраструктуры, Комитет по строительству и архитектуре администрации Сланцевского муниципального района</t>
  </si>
  <si>
    <r>
      <t xml:space="preserve">Основное мероприятие 6.2.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 протяженностью 70 п.м. ул. Кирова от жилого д. № 51/2 до жилого д. № 53</t>
    </r>
  </si>
  <si>
    <r>
      <t xml:space="preserve">Основное мероприятие 6.3.</t>
    </r>
    <r>
      <rPr>
        <sz val="10"/>
        <color rgb="FF000000"/>
        <rFont val="Times New Roman"/>
        <family val="1"/>
        <charset val="204"/>
      </rPr>
      <t xml:space="preserve"> Капитальный ремонт сетей водопровода протяженностью 3 100 п.м.д. Б. Поля</t>
    </r>
  </si>
  <si>
    <r>
      <t xml:space="preserve">Основное мероприятие 6.4.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  протяженностью 400 п.м.ул. Ленина от жилого д. № 19а до жилого д. № 19 в по ул. Грибоедова</t>
    </r>
  </si>
  <si>
    <t>Основное мероприятие 6.5. Капитальный ремонт аварийного участка водовода протяженностью 1340 п.м.от Сланцевского шоссе до ул. Ломоносова жилого д. №1</t>
  </si>
  <si>
    <r>
      <t xml:space="preserve">Основное мероприятие 6.6. </t>
    </r>
    <r>
      <rPr>
        <sz val="10"/>
        <color rgb="FF000000"/>
        <rFont val="Times New Roman"/>
        <family val="1"/>
        <charset val="204"/>
      </rPr>
      <t xml:space="preserve">Капитальный ремонт аварийного участка водопроводной сети протяженностью 530 п.м.ул. Ломоносова (на участке от жилого дома № 1 до жилого дома № 23) </t>
    </r>
  </si>
  <si>
    <r>
      <t xml:space="preserve">Основное мероприятие 6.7. 
</t>
    </r>
    <r>
      <rPr>
        <sz val="10"/>
        <color rgb="FF000000"/>
        <rFont val="Times New Roman"/>
        <family val="1"/>
        <charset val="204"/>
      </rPr>
      <t xml:space="preserve">Замена насосного оборудования на станции 1 подъема  -3ед. станция ВОС, правый берег р. Плюсса.</t>
    </r>
  </si>
  <si>
    <r>
      <t xml:space="preserve">Основное мероприятие 6.8.</t>
    </r>
    <r>
      <rPr>
        <sz val="10"/>
        <color rgb="FF000000"/>
        <rFont val="Times New Roman"/>
        <family val="1"/>
        <charset val="204"/>
      </rPr>
      <t xml:space="preserve">  Капитальный ремонт коллектора протяженностью 910 п.м. д. Б. Поля от КНС № 5 до КОС Б. Поля</t>
    </r>
  </si>
  <si>
    <r>
      <t xml:space="preserve">Основное мероприятие 6.9.
</t>
    </r>
    <r>
      <rPr>
        <sz val="10"/>
        <color rgb="FF000000"/>
        <rFont val="Times New Roman"/>
        <family val="1"/>
        <charset val="204"/>
      </rPr>
      <t xml:space="preserve">Капитальный ремонт канализационных сетей и коллектора протяженностью 890 п.м. промплощадка шахты им. Кирова,  ул. Комсомольское шоссе</t>
    </r>
  </si>
  <si>
    <r>
      <t xml:space="preserve">Основное мероприятие 6.10.</t>
    </r>
    <r>
      <rPr>
        <sz val="10"/>
        <color rgb="FF000000"/>
        <rFont val="Times New Roman"/>
        <family val="1"/>
        <charset val="204"/>
      </rPr>
      <t xml:space="preserve"> 
Реконструкция ПНС ул. Кирова д.53</t>
    </r>
  </si>
  <si>
    <r>
      <t xml:space="preserve">Основное мероприятие 6.11.</t>
    </r>
    <r>
      <rPr>
        <sz val="10"/>
        <color rgb="FF000000"/>
        <rFont val="Times New Roman"/>
        <family val="1"/>
        <charset val="204"/>
      </rPr>
      <t xml:space="preserve"> 
Капитальный ремонт участка аварийного водопровода по адресу: г. Сланцы, ул. Малопольская протяженностью 150 п.м.</t>
    </r>
  </si>
  <si>
    <r>
      <t xml:space="preserve">Основное мероприятие 6.12. 
</t>
    </r>
    <r>
      <rPr>
        <sz val="10"/>
        <color rgb="FF000000"/>
        <rFont val="Times New Roman"/>
        <family val="1"/>
        <charset val="204"/>
      </rPr>
      <t xml:space="preserve">Ремонт  участка аварийного водопровода по адресу: г. Сланцы, ул. Новосельская протяженностью 175 п.м.</t>
    </r>
  </si>
  <si>
    <r>
      <t xml:space="preserve">Основное мероприятие 6.13.
</t>
    </r>
    <r>
      <rPr>
        <sz val="10"/>
        <color rgb="FF000000"/>
        <rFont val="Times New Roman"/>
        <family val="1"/>
        <charset val="204"/>
      </rPr>
      <t xml:space="preserve"> Капитальный ремонт водовода протяженностью 1452 п.м.от ул. Вокзальная до ВНС № 1 (станция Бурводы)</t>
    </r>
  </si>
  <si>
    <r>
      <t xml:space="preserve">Основное мероприятие 6.14.
</t>
    </r>
    <r>
      <rPr>
        <sz val="10"/>
        <color rgb="FF000000"/>
        <rFont val="Times New Roman"/>
        <family val="1"/>
        <charset val="204"/>
      </rPr>
      <t xml:space="preserve"> Капитальный ремонт скорых фильтров - 6 шт. станция ВОС, правый берег р. Плюсса.</t>
    </r>
  </si>
  <si>
    <r>
      <t xml:space="preserve">Основное мероприятие 6.15.
</t>
    </r>
    <r>
      <rPr>
        <sz val="10"/>
        <color rgb="FF000000"/>
        <rFont val="Times New Roman"/>
        <family val="1"/>
        <charset val="204"/>
      </rPr>
      <t xml:space="preserve"> Реконструкция КОС  д. Б. Поля
</t>
    </r>
  </si>
  <si>
    <r>
      <t xml:space="preserve">Основное мероприятие 6.16.
</t>
    </r>
    <r>
      <rPr>
        <sz val="10"/>
        <color rgb="FF000000"/>
        <rFont val="Times New Roman"/>
        <family val="1"/>
        <charset val="204"/>
      </rPr>
      <t xml:space="preserve">Капитальный ремонт канализационной сети протяженностью 2200 п.м. ул. Ломоносова от КНС № 1 до жилого  дома №  65</t>
    </r>
  </si>
  <si>
    <r>
      <t xml:space="preserve">Основное мероприятие 6.17. </t>
    </r>
    <r>
      <rPr>
        <sz val="10"/>
        <color rgb="FF000000"/>
        <rFont val="Times New Roman"/>
        <family val="1"/>
        <charset val="204"/>
      </rPr>
      <t xml:space="preserve">Капитальный ремонт участка канализационной сети протяженностью 48 п.м.ул. Ш. Славы д.8</t>
    </r>
  </si>
  <si>
    <r>
      <t xml:space="preserve">Основное мероприятие 6.18.
</t>
    </r>
    <r>
      <rPr>
        <sz val="10"/>
        <color rgb="FF000000"/>
        <rFont val="Times New Roman"/>
        <family val="1"/>
        <charset val="204"/>
      </rPr>
      <t xml:space="preserve">Замена магистральной теплотрассы от ТК 105 до ТК 110 по ул. Ломоносова протяженностью 1232 п.м., ду, 200 мм.</t>
    </r>
  </si>
  <si>
    <r>
      <t xml:space="preserve">Основное мероприятие 6.19.
</t>
    </r>
    <r>
      <rPr>
        <sz val="10"/>
        <color rgb="FF000000"/>
        <rFont val="Times New Roman"/>
        <family val="1"/>
        <charset val="204"/>
      </rPr>
      <t xml:space="preserve">Замена магистральной теплотрассы от ТК 110 до ТК 121 по ул. Ломоносова протяженностью 1166, ду, 200 мм.</t>
    </r>
  </si>
  <si>
    <r>
      <t xml:space="preserve">Основное мероприятие 6.1.
</t>
    </r>
    <r>
      <rPr>
        <sz val="10"/>
        <color rgb="FF000000"/>
        <rFont val="Times New Roman"/>
        <family val="1"/>
        <charset val="204"/>
      </rPr>
      <t xml:space="preserve">Ремонт и строительство водопроводных и канализационных систем</t>
    </r>
  </si>
  <si>
    <t>6.1.1. Замена запорно - регулирующей арматуры на главном городском водоводе Ду 700 мм (перекресток ул. Кирова — ул. Ленина); г. Сланцы</t>
  </si>
  <si>
    <t>6.1.2. Ремонт водопроводной сети по ул. Кирова (в районе жилого дома № 53), г. Сланцы</t>
  </si>
  <si>
    <t>6.1.3. Ремонт водопроводных сетей по ул. Гагарина д. 2-4, ул. Кирова, д. 52 (территория ГБУЗ ЛО «Сланцевская межрайонная больница»), ул. Спортивная, ул. М. Горького, ул. Банковская, пер. Трестовский, ул. Ленина в г. Сланцы Ленинградской области</t>
  </si>
  <si>
    <t>6.1.4. Ремонт (замена) аварийного насосного оборудования: марки 300Д станции 1-го подъема в количестве 1ед. с обвязкой, марки 400Д-90 станции 2-го подъема в количестве 1 ед. с обвязкой на участке ВОС, расположенном по адресу: Гостицкая волость, правый берег р. Плюсса</t>
  </si>
  <si>
    <t>Отдел по строительству  администрации Сланцевского муниципального района, 
Отдел ЖКХ, транспорта и инфраструктуры администрации Сланцевского муниципального района</t>
  </si>
  <si>
    <t>6.1.5. Ремонт (замена) аварийного насосного оборудования: марки СД 250/22,5 в количестве 1 ед. с обвязкой, марки СД 450/22,5 в количестве 1 ед. с обвязкой на канализационной насосной станции №1, расположенной по адресу: ЛО, г. Сланцы, ул. Ломоносова, в районе дома №1</t>
  </si>
  <si>
    <t>6.1.6. Замена  (ремонт) запорно-регулирующей арматуры Ду 400 мм на территории Сланцевского городского поселения (4 штуки)</t>
  </si>
  <si>
    <t>6.1.7. Замена  (ремонт) запорно-регулирующей арматуры Ду 500 мм  на территории Сланцевского городского поселения (6 шт.)</t>
  </si>
  <si>
    <t>6.1.8. Замена  (ремонт) запорно-регулирующей арматуры Ду 800 мм на территории Сланцевского городского поселения (2 шт.)</t>
  </si>
  <si>
    <t>6.1.9. Ремонт (замена) аварийного насоса марки ФГ 144/46 в количестве 1 ед. с обвязкой на канализационной насосной станции №7, расположенной по адресу:  г. Сланцы, ул. Ленина, в районе дома №18</t>
  </si>
  <si>
    <t>6.1.10. Ремонт канализационных сетей по ул. Док д. 7б, 7в, 7г г. Сланцы</t>
  </si>
  <si>
    <t>6.1.11. Ремонт скважины подводящих коммуникаций в дер. Б. Поля</t>
  </si>
  <si>
    <r>
      <t xml:space="preserve">Основное мероприятие 6.2.
</t>
    </r>
    <r>
      <rPr>
        <sz val="10"/>
        <color rgb="FF000000"/>
        <rFont val="Times New Roman"/>
        <family val="1"/>
        <charset val="204"/>
      </rPr>
      <t xml:space="preserve">Проведение проектно-изыскательских работ:</t>
    </r>
  </si>
  <si>
    <t>Комитет по строительству и архитектуре администрации Сланцевского муниципального района</t>
  </si>
  <si>
    <t>6.2.1. Газопроводы распределительные;</t>
  </si>
  <si>
    <t>6.2.2. Строительство инженерной и транспортной инфраструктуры</t>
  </si>
  <si>
    <t>6.2.3.Реконструкция КНС и хозфекальной канализации</t>
  </si>
  <si>
    <r>
      <t xml:space="preserve">Основное мероприятие 6.3.
</t>
    </r>
    <r>
      <rPr>
        <sz val="10"/>
        <color rgb="FF000000"/>
        <rFont val="Times New Roman"/>
        <family val="1"/>
        <charset val="204"/>
      </rPr>
      <t xml:space="preserve"> Строительство газопроводов:
</t>
    </r>
  </si>
  <si>
    <t>6.22.1. Распределительный по ул. Красная</t>
  </si>
  <si>
    <r>
      <t xml:space="preserve">Основное мероприятие 6.4.</t>
    </r>
    <r>
      <rPr>
        <sz val="10"/>
        <color rgb="FF000000"/>
        <rFont val="Times New Roman"/>
        <family val="1"/>
        <charset val="204"/>
      </rPr>
      <t xml:space="preserve"> 
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</si>
  <si>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 xml:space="preserve">Основное мероприятие 6.5.
 </t>
    </r>
    <r>
      <rPr>
        <sz val="10"/>
        <color rgb="FF000000"/>
        <rFont val="Times New Roman"/>
        <family val="1"/>
        <charset val="204"/>
      </rPr>
      <t xml:space="preserve">Проведение экспертизы проектно-сметной документации:</t>
    </r>
  </si>
  <si>
    <t>6.5.1. Газопроводы распределительные</t>
  </si>
  <si>
    <t>6.5.2. Водопроводные сети</t>
  </si>
  <si>
    <t>6.5.3. Инженерная и транспортная инфраструктура</t>
  </si>
  <si>
    <r>
      <t xml:space="preserve">Основное мероприятие 6.6.
</t>
    </r>
    <r>
      <rPr>
        <sz val="10"/>
        <color rgb="FF000000"/>
        <rFont val="Times New Roman"/>
        <family val="1"/>
        <charset val="204"/>
      </rPr>
      <t xml:space="preserve">Межевание земельных участков с постановкой на кадастровый учет и разработка проектов планировки и межевание территорий</t>
    </r>
  </si>
  <si>
    <t>Отдел по строительству  администрации Сланцевского муниципального района
Отдел ЖКХ, транспорта и инфраструктуры администрации Сланцевского муниципального район</t>
  </si>
  <si>
    <t>6.6.1. Водопроводные сети</t>
  </si>
  <si>
    <t>6.6.2.Инженерная и транспортная инфраструктура</t>
  </si>
  <si>
    <r>
      <t xml:space="preserve">Основное мероприятие 6.7. 
</t>
    </r>
    <r>
      <rPr>
        <sz val="10"/>
        <color rgb="FF000000"/>
        <rFont val="Times New Roman"/>
        <family val="1"/>
        <charset val="204"/>
      </rPr>
      <t xml:space="preserve">Ремонт и строительство систем теплоснабжения</t>
    </r>
  </si>
  <si>
    <t>Отдел ЖКХ, транспорта и инфраструктуры администрации Сланцевского муниципального район</t>
  </si>
  <si>
    <t>Итого по подпрограмме 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</si>
</sst>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@"/>
    <numFmt numFmtId="167" formatCode="#,##0.00000"/>
  </numFmts>
  <fonts count="2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Times New Roman"/>
      <family val="1"/>
      <charset val="204"/>
    </font>
    <font>
      <b val="true"/>
      <sz val="11"/>
      <name val="Calibri"/>
      <family val="2"/>
      <charset val="204"/>
    </font>
    <font>
      <i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Times New Roman"/>
      <family val="1"/>
      <charset val="128"/>
    </font>
    <font>
      <sz val="10"/>
      <color rgb="FFC00000"/>
      <name val="Times New Roman"/>
      <family val="1"/>
      <charset val="204"/>
    </font>
    <font>
      <b val="true"/>
      <sz val="10"/>
      <color rgb="FFC00000"/>
      <name val="Times New Roman"/>
      <family val="1"/>
      <charset val="204"/>
    </font>
    <font>
      <i val="true"/>
      <sz val="10"/>
      <name val="Times New Roman"/>
      <family val="1"/>
      <charset val="128"/>
    </font>
    <font>
      <i val="true"/>
      <sz val="10"/>
      <color rgb="FF00000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66"/>
      </patternFill>
    </fill>
    <fill>
      <patternFill patternType="solid">
        <fgColor rgb="FFFFFF66"/>
        <bgColor rgb="FFFFFF99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2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4" fontId="12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21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9" fillId="6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9" fillId="6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2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6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T256"/>
  <sheetViews>
    <sheetView windowProtection="false" showFormulas="false" showGridLines="true" showRowColHeaders="true" showZeros="true" rightToLeft="false" tabSelected="true" showOutlineSymbols="true" defaultGridColor="true" view="normal" topLeftCell="A228" colorId="64" zoomScale="105" zoomScaleNormal="105" zoomScalePageLayoutView="100" workbookViewId="0">
      <selection pane="topLeft" activeCell="A139" activeCellId="0" sqref="A139"/>
    </sheetView>
  </sheetViews>
  <sheetFormatPr defaultRowHeight="15"/>
  <cols>
    <col collapsed="false" hidden="false" max="1" min="1" style="1" width="15"/>
    <col collapsed="false" hidden="false" max="2" min="2" style="1" width="28.9948979591837"/>
    <col collapsed="false" hidden="false" max="3" min="3" style="2" width="26.1428571428571"/>
    <col collapsed="false" hidden="false" max="4" min="4" style="1" width="15"/>
    <col collapsed="false" hidden="false" max="5" min="5" style="1" width="11.8622448979592"/>
    <col collapsed="false" hidden="false" max="6" min="6" style="1" width="12.1377551020408"/>
    <col collapsed="false" hidden="false" max="12" min="7" style="1" width="15"/>
    <col collapsed="false" hidden="false" max="13" min="13" style="0" width="11.5714285714286"/>
    <col collapsed="false" hidden="false" max="14" min="14" style="0" width="12.4183673469388"/>
    <col collapsed="false" hidden="false" max="1025" min="15" style="0" width="9.14285714285714"/>
  </cols>
  <sheetData>
    <row r="1" customFormat="false" ht="1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7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false" ht="15.7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customFormat="false" ht="50.25" hidden="false" customHeight="true" outlineLevel="0" collapsed="false">
      <c r="A4" s="7" t="s">
        <v>3</v>
      </c>
      <c r="B4" s="7"/>
      <c r="C4" s="8" t="s">
        <v>4</v>
      </c>
      <c r="D4" s="9" t="s">
        <v>5</v>
      </c>
      <c r="E4" s="9"/>
      <c r="F4" s="9" t="s">
        <v>6</v>
      </c>
      <c r="G4" s="10"/>
      <c r="H4" s="9" t="s">
        <v>7</v>
      </c>
      <c r="I4" s="9"/>
      <c r="J4" s="9"/>
      <c r="K4" s="9"/>
      <c r="L4" s="9"/>
    </row>
    <row r="5" customFormat="false" ht="25.5" hidden="false" customHeight="true" outlineLevel="0" collapsed="false">
      <c r="A5" s="7"/>
      <c r="B5" s="7"/>
      <c r="C5" s="8"/>
      <c r="D5" s="9" t="s">
        <v>8</v>
      </c>
      <c r="E5" s="9" t="s">
        <v>9</v>
      </c>
      <c r="F5" s="9"/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customFormat="false" ht="15" hidden="false" customHeight="false" outlineLevel="0" collapsed="false">
      <c r="A6" s="9" t="n">
        <v>1</v>
      </c>
      <c r="B6" s="9"/>
      <c r="C6" s="8" t="n">
        <v>2</v>
      </c>
      <c r="D6" s="9" t="n">
        <v>3</v>
      </c>
      <c r="E6" s="9" t="n">
        <v>4</v>
      </c>
      <c r="F6" s="9" t="n">
        <v>5</v>
      </c>
      <c r="G6" s="9" t="n">
        <v>6</v>
      </c>
      <c r="H6" s="9" t="n">
        <v>7</v>
      </c>
      <c r="I6" s="9" t="n">
        <v>8</v>
      </c>
      <c r="J6" s="9" t="n">
        <v>9</v>
      </c>
      <c r="K6" s="9" t="n">
        <v>10</v>
      </c>
      <c r="L6" s="9" t="n">
        <v>11</v>
      </c>
    </row>
    <row r="7" customFormat="false" ht="41.2" hidden="false" customHeight="true" outlineLevel="0" collapsed="false">
      <c r="A7" s="11" t="s">
        <v>16</v>
      </c>
      <c r="B7" s="11"/>
      <c r="C7" s="12" t="s">
        <v>17</v>
      </c>
      <c r="D7" s="12" t="n">
        <v>2016</v>
      </c>
      <c r="E7" s="12" t="n">
        <v>2018</v>
      </c>
      <c r="F7" s="12" t="n">
        <v>2016</v>
      </c>
      <c r="G7" s="13" t="n">
        <f aca="false">SUM(G11+G23+G89+G109+G125+G176)</f>
        <v>301482.28165</v>
      </c>
      <c r="H7" s="13" t="n">
        <f aca="false">SUM(H11+H23+H89+H109+H125+H176)</f>
        <v>0</v>
      </c>
      <c r="I7" s="13" t="n">
        <f aca="false">SUM(I11+I23+I89+I109+I125+I176)</f>
        <v>187295.57675</v>
      </c>
      <c r="J7" s="13" t="n">
        <f aca="false">SUM(J11+J23+J89+J109+J125+J176)</f>
        <v>1600</v>
      </c>
      <c r="K7" s="13" t="n">
        <f aca="false">SUM(K11+K23+K89+K109+K125+K176)</f>
        <v>112586.7049</v>
      </c>
      <c r="L7" s="13" t="n">
        <f aca="false">SUM(L11+L23+L89+L109+L125+L176)</f>
        <v>0</v>
      </c>
    </row>
    <row r="8" customFormat="false" ht="42.2" hidden="false" customHeight="true" outlineLevel="0" collapsed="false">
      <c r="A8" s="11"/>
      <c r="B8" s="11"/>
      <c r="C8" s="12"/>
      <c r="D8" s="12"/>
      <c r="E8" s="12"/>
      <c r="F8" s="12" t="n">
        <v>2017</v>
      </c>
      <c r="G8" s="13" t="n">
        <f aca="false">SUM(G12+G24+G90+G110+G126+G177)</f>
        <v>164837.39203</v>
      </c>
      <c r="H8" s="13" t="n">
        <f aca="false">SUM(H12+H24+H90+H110+H126+H177)</f>
        <v>0</v>
      </c>
      <c r="I8" s="13" t="n">
        <f aca="false">SUM(I12+I24+I90+I110+I126+I177)</f>
        <v>52461.025</v>
      </c>
      <c r="J8" s="13" t="n">
        <f aca="false">SUM(J12+J24+J90+J110+J126+J177)</f>
        <v>6285</v>
      </c>
      <c r="K8" s="13" t="n">
        <f aca="false">SUM(K12+K24+K90+K110+K126+K177)</f>
        <v>106091.36703</v>
      </c>
      <c r="L8" s="13" t="n">
        <f aca="false">SUM(L12+L24+L90+L110+L126+L177)</f>
        <v>0</v>
      </c>
    </row>
    <row r="9" customFormat="false" ht="48.3" hidden="false" customHeight="true" outlineLevel="0" collapsed="false">
      <c r="A9" s="11"/>
      <c r="B9" s="11"/>
      <c r="C9" s="12"/>
      <c r="D9" s="12"/>
      <c r="E9" s="12"/>
      <c r="F9" s="12" t="n">
        <v>2018</v>
      </c>
      <c r="G9" s="13" t="n">
        <f aca="false">SUM(G13+G25+G91+G111+G127+G178)</f>
        <v>136318.36292</v>
      </c>
      <c r="H9" s="13" t="n">
        <f aca="false">SUM(H13+H25+H91+H111+H127+H178)</f>
        <v>0</v>
      </c>
      <c r="I9" s="13" t="n">
        <f aca="false">SUM(I13+I25+I91+I111+I127+I178)</f>
        <v>45735.65137</v>
      </c>
      <c r="J9" s="13" t="n">
        <f aca="false">SUM(J13+J25+J91+J111+J127+J178)</f>
        <v>0</v>
      </c>
      <c r="K9" s="13" t="n">
        <f aca="false">SUM(K13+K25+K91+K111+K127+K178)</f>
        <v>90582.71155</v>
      </c>
      <c r="L9" s="13" t="n">
        <f aca="false">SUM(L13+L25+L91+L111+L127+L178)</f>
        <v>0</v>
      </c>
    </row>
    <row r="10" customFormat="false" ht="22.7" hidden="false" customHeight="true" outlineLevel="0" collapsed="false">
      <c r="A10" s="11" t="s">
        <v>18</v>
      </c>
      <c r="B10" s="11"/>
      <c r="C10" s="14"/>
      <c r="D10" s="10"/>
      <c r="E10" s="10"/>
      <c r="F10" s="10"/>
      <c r="G10" s="13" t="n">
        <f aca="false">SUM(G7:G9)</f>
        <v>602638.0366</v>
      </c>
      <c r="H10" s="13" t="n">
        <f aca="false">SUM(H7:H9)</f>
        <v>0</v>
      </c>
      <c r="I10" s="13" t="n">
        <f aca="false">SUM(I7:I9)</f>
        <v>285492.25312</v>
      </c>
      <c r="J10" s="13" t="n">
        <f aca="false">SUM(J7:J9)</f>
        <v>7885</v>
      </c>
      <c r="K10" s="13" t="n">
        <f aca="false">SUM(K7:K9)</f>
        <v>309260.78348</v>
      </c>
      <c r="L10" s="13" t="n">
        <f aca="false">SUM(L7:L9)</f>
        <v>0</v>
      </c>
    </row>
    <row r="11" customFormat="false" ht="22.7" hidden="false" customHeight="true" outlineLevel="0" collapsed="false">
      <c r="A11" s="15" t="s">
        <v>19</v>
      </c>
      <c r="B11" s="15"/>
      <c r="C11" s="16" t="s">
        <v>20</v>
      </c>
      <c r="D11" s="16" t="n">
        <v>2016</v>
      </c>
      <c r="E11" s="16" t="n">
        <v>2018</v>
      </c>
      <c r="F11" s="16" t="n">
        <v>2016</v>
      </c>
      <c r="G11" s="17" t="n">
        <f aca="false">SUM(G14+G16+G20)</f>
        <v>7573</v>
      </c>
      <c r="H11" s="17" t="n">
        <f aca="false">SUM(H14+H16+H20)</f>
        <v>0</v>
      </c>
      <c r="I11" s="17" t="n">
        <f aca="false">SUM(I14+I16+I20)</f>
        <v>0</v>
      </c>
      <c r="J11" s="17" t="n">
        <f aca="false">SUM(J14+J16+J20)</f>
        <v>0</v>
      </c>
      <c r="K11" s="17" t="n">
        <f aca="false">SUM(K14+K16+K20)</f>
        <v>7573</v>
      </c>
      <c r="L11" s="17" t="n">
        <f aca="false">SUM(L14+L16+L20)</f>
        <v>0</v>
      </c>
    </row>
    <row r="12" customFormat="false" ht="22.7" hidden="false" customHeight="true" outlineLevel="0" collapsed="false">
      <c r="A12" s="15"/>
      <c r="B12" s="15"/>
      <c r="C12" s="16"/>
      <c r="D12" s="16"/>
      <c r="E12" s="16"/>
      <c r="F12" s="16" t="n">
        <v>2017</v>
      </c>
      <c r="G12" s="17" t="n">
        <f aca="false">SUM(G15+G17+G19)</f>
        <v>8078.18695</v>
      </c>
      <c r="H12" s="17" t="n">
        <f aca="false">SUM(H15+H17+H19)</f>
        <v>0</v>
      </c>
      <c r="I12" s="17" t="n">
        <f aca="false">SUM(I15+I17+I19)</f>
        <v>0</v>
      </c>
      <c r="J12" s="17" t="n">
        <f aca="false">SUM(J15+J17+J19)</f>
        <v>0</v>
      </c>
      <c r="K12" s="17" t="n">
        <f aca="false">SUM(K15+K17+K19)</f>
        <v>8078.18695</v>
      </c>
      <c r="L12" s="17" t="n">
        <f aca="false">SUM(L15+L17+L19)</f>
        <v>0</v>
      </c>
    </row>
    <row r="13" customFormat="false" ht="22.7" hidden="false" customHeight="true" outlineLevel="0" collapsed="false">
      <c r="A13" s="15"/>
      <c r="B13" s="15"/>
      <c r="C13" s="16"/>
      <c r="D13" s="16"/>
      <c r="E13" s="16"/>
      <c r="F13" s="16" t="n">
        <v>2018</v>
      </c>
      <c r="G13" s="17" t="n">
        <f aca="false">SUM(G18+G21)</f>
        <v>8038</v>
      </c>
      <c r="H13" s="17" t="n">
        <f aca="false">SUM(H18+H21)</f>
        <v>0</v>
      </c>
      <c r="I13" s="17" t="n">
        <f aca="false">SUM(I18+I21)</f>
        <v>0</v>
      </c>
      <c r="J13" s="17" t="n">
        <f aca="false">SUM(J18+J21)</f>
        <v>0</v>
      </c>
      <c r="K13" s="17" t="n">
        <f aca="false">SUM(K18+K21)</f>
        <v>8038</v>
      </c>
      <c r="L13" s="17" t="n">
        <f aca="false">SUM(L18+L21)</f>
        <v>0</v>
      </c>
    </row>
    <row r="14" customFormat="false" ht="22.7" hidden="false" customHeight="true" outlineLevel="0" collapsed="false">
      <c r="A14" s="7" t="s">
        <v>21</v>
      </c>
      <c r="B14" s="7"/>
      <c r="C14" s="9" t="s">
        <v>20</v>
      </c>
      <c r="D14" s="9" t="n">
        <v>2016</v>
      </c>
      <c r="E14" s="9" t="n">
        <v>2017</v>
      </c>
      <c r="F14" s="9" t="n">
        <v>2016</v>
      </c>
      <c r="G14" s="18" t="n">
        <v>10</v>
      </c>
      <c r="H14" s="18" t="n">
        <v>0</v>
      </c>
      <c r="I14" s="18" t="n">
        <v>0</v>
      </c>
      <c r="J14" s="18" t="n">
        <v>0</v>
      </c>
      <c r="K14" s="18" t="n">
        <v>10</v>
      </c>
      <c r="L14" s="18" t="n">
        <v>0</v>
      </c>
    </row>
    <row r="15" customFormat="false" ht="22.7" hidden="false" customHeight="true" outlineLevel="0" collapsed="false">
      <c r="A15" s="7"/>
      <c r="B15" s="7"/>
      <c r="C15" s="9"/>
      <c r="D15" s="9"/>
      <c r="E15" s="9"/>
      <c r="F15" s="9" t="n">
        <v>2017</v>
      </c>
      <c r="G15" s="18" t="n">
        <v>10</v>
      </c>
      <c r="H15" s="18" t="n">
        <v>0</v>
      </c>
      <c r="I15" s="18" t="n">
        <v>0</v>
      </c>
      <c r="J15" s="18" t="n">
        <v>0</v>
      </c>
      <c r="K15" s="18" t="n">
        <v>10</v>
      </c>
      <c r="L15" s="18" t="n">
        <v>0</v>
      </c>
    </row>
    <row r="16" customFormat="false" ht="22.7" hidden="false" customHeight="true" outlineLevel="0" collapsed="false">
      <c r="A16" s="19" t="s">
        <v>22</v>
      </c>
      <c r="B16" s="19"/>
      <c r="C16" s="9" t="s">
        <v>20</v>
      </c>
      <c r="D16" s="9" t="n">
        <v>2016</v>
      </c>
      <c r="E16" s="9" t="n">
        <v>2018</v>
      </c>
      <c r="F16" s="9" t="n">
        <v>2016</v>
      </c>
      <c r="G16" s="20" t="n">
        <v>7458</v>
      </c>
      <c r="H16" s="18" t="n">
        <v>0</v>
      </c>
      <c r="I16" s="18" t="n">
        <v>0</v>
      </c>
      <c r="J16" s="18" t="n">
        <v>0</v>
      </c>
      <c r="K16" s="18" t="n">
        <v>7458</v>
      </c>
      <c r="L16" s="18" t="n">
        <v>0</v>
      </c>
    </row>
    <row r="17" customFormat="false" ht="22.7" hidden="false" customHeight="true" outlineLevel="0" collapsed="false">
      <c r="A17" s="19"/>
      <c r="B17" s="19"/>
      <c r="C17" s="9"/>
      <c r="D17" s="9"/>
      <c r="E17" s="9"/>
      <c r="F17" s="9" t="n">
        <v>2017</v>
      </c>
      <c r="G17" s="20" t="n">
        <v>7555</v>
      </c>
      <c r="H17" s="18" t="n">
        <v>0</v>
      </c>
      <c r="I17" s="18" t="n">
        <v>0</v>
      </c>
      <c r="J17" s="18" t="n">
        <v>0</v>
      </c>
      <c r="K17" s="18" t="n">
        <v>7555</v>
      </c>
      <c r="L17" s="18" t="n">
        <v>0</v>
      </c>
    </row>
    <row r="18" customFormat="false" ht="22.7" hidden="false" customHeight="true" outlineLevel="0" collapsed="false">
      <c r="A18" s="19"/>
      <c r="B18" s="19"/>
      <c r="C18" s="9"/>
      <c r="D18" s="9"/>
      <c r="E18" s="9"/>
      <c r="F18" s="9" t="n">
        <v>2018</v>
      </c>
      <c r="G18" s="20" t="n">
        <v>7840</v>
      </c>
      <c r="H18" s="18" t="n">
        <v>0</v>
      </c>
      <c r="I18" s="18" t="n">
        <v>0</v>
      </c>
      <c r="J18" s="18" t="n">
        <v>0</v>
      </c>
      <c r="K18" s="18" t="n">
        <v>7840</v>
      </c>
      <c r="L18" s="18" t="n">
        <v>0</v>
      </c>
    </row>
    <row r="19" customFormat="false" ht="61.1" hidden="false" customHeight="true" outlineLevel="0" collapsed="false">
      <c r="A19" s="19" t="s">
        <v>23</v>
      </c>
      <c r="B19" s="19"/>
      <c r="C19" s="9" t="s">
        <v>20</v>
      </c>
      <c r="D19" s="9" t="n">
        <v>2017</v>
      </c>
      <c r="E19" s="9" t="n">
        <v>2017</v>
      </c>
      <c r="F19" s="9" t="n">
        <v>2017</v>
      </c>
      <c r="G19" s="20" t="n">
        <v>513.18695</v>
      </c>
      <c r="H19" s="18" t="n">
        <v>0</v>
      </c>
      <c r="I19" s="18" t="n">
        <v>0</v>
      </c>
      <c r="J19" s="18" t="n">
        <v>0</v>
      </c>
      <c r="K19" s="18" t="n">
        <v>513.18695</v>
      </c>
      <c r="L19" s="18" t="n">
        <v>0</v>
      </c>
    </row>
    <row r="20" customFormat="false" ht="62.5" hidden="false" customHeight="true" outlineLevel="0" collapsed="false">
      <c r="A20" s="19" t="s">
        <v>24</v>
      </c>
      <c r="B20" s="19"/>
      <c r="C20" s="9" t="s">
        <v>20</v>
      </c>
      <c r="D20" s="9" t="n">
        <v>2016</v>
      </c>
      <c r="E20" s="9" t="n">
        <v>2016</v>
      </c>
      <c r="F20" s="9" t="n">
        <v>2016</v>
      </c>
      <c r="G20" s="20" t="n">
        <v>105</v>
      </c>
      <c r="H20" s="18" t="n">
        <v>0</v>
      </c>
      <c r="I20" s="18" t="n">
        <v>0</v>
      </c>
      <c r="J20" s="18" t="n">
        <v>0</v>
      </c>
      <c r="K20" s="18" t="n">
        <v>105</v>
      </c>
      <c r="L20" s="18" t="n">
        <v>0</v>
      </c>
    </row>
    <row r="21" customFormat="false" ht="61.8" hidden="false" customHeight="true" outlineLevel="0" collapsed="false">
      <c r="A21" s="21" t="s">
        <v>25</v>
      </c>
      <c r="B21" s="21"/>
      <c r="C21" s="9" t="s">
        <v>20</v>
      </c>
      <c r="D21" s="9" t="n">
        <v>2018</v>
      </c>
      <c r="E21" s="9" t="n">
        <v>2018</v>
      </c>
      <c r="F21" s="9" t="n">
        <v>2018</v>
      </c>
      <c r="G21" s="20" t="n">
        <v>198</v>
      </c>
      <c r="H21" s="18" t="n">
        <v>0</v>
      </c>
      <c r="I21" s="18" t="n">
        <v>0</v>
      </c>
      <c r="J21" s="18" t="n">
        <v>0</v>
      </c>
      <c r="K21" s="18" t="n">
        <v>198</v>
      </c>
      <c r="L21" s="18" t="n">
        <v>0</v>
      </c>
    </row>
    <row r="22" customFormat="false" ht="22.7" hidden="false" customHeight="true" outlineLevel="0" collapsed="false">
      <c r="A22" s="22" t="s">
        <v>26</v>
      </c>
      <c r="B22" s="22"/>
      <c r="C22" s="23"/>
      <c r="D22" s="24"/>
      <c r="E22" s="24"/>
      <c r="F22" s="25"/>
      <c r="G22" s="26" t="n">
        <f aca="false">SUM(G14:G21)</f>
        <v>23689.18695</v>
      </c>
      <c r="H22" s="26" t="n">
        <f aca="false">SUM(H14:H21)</f>
        <v>0</v>
      </c>
      <c r="I22" s="26" t="n">
        <f aca="false">SUM(I14:I21)</f>
        <v>0</v>
      </c>
      <c r="J22" s="26" t="n">
        <f aca="false">SUM(J14:J21)</f>
        <v>0</v>
      </c>
      <c r="K22" s="26" t="n">
        <f aca="false">SUM(K14:K21)</f>
        <v>23689.18695</v>
      </c>
      <c r="L22" s="26" t="n">
        <v>0</v>
      </c>
    </row>
    <row r="23" customFormat="false" ht="22.7" hidden="false" customHeight="true" outlineLevel="0" collapsed="false">
      <c r="A23" s="27" t="s">
        <v>27</v>
      </c>
      <c r="B23" s="27"/>
      <c r="C23" s="16" t="s">
        <v>20</v>
      </c>
      <c r="D23" s="16" t="n">
        <v>2016</v>
      </c>
      <c r="E23" s="16" t="n">
        <v>2018</v>
      </c>
      <c r="F23" s="16" t="n">
        <v>2016</v>
      </c>
      <c r="G23" s="17" t="n">
        <f aca="false">SUM(G26+G29+G32+G35+G38+G41+G44+G47+G50+G53+G56+G59+G61+G63+G62)</f>
        <v>67486.04715</v>
      </c>
      <c r="H23" s="17" t="n">
        <f aca="false">SUM(H26+H29+H32+H35+H38+H41+H44+H47+H50+H53+H56+H59+H61+H63+H62)</f>
        <v>0</v>
      </c>
      <c r="I23" s="17" t="n">
        <f aca="false">SUM(I26+I29+I32+I35+I38+I41+I44+I47+I50+I53+I56+I59+I61+I63+I62)</f>
        <v>30392.57255</v>
      </c>
      <c r="J23" s="17" t="n">
        <f aca="false">SUM(J26+J29+J32+J35+J38+J41+J44+J47+J50+J53+J56+J59+J61+J63+J62)</f>
        <v>1600</v>
      </c>
      <c r="K23" s="17" t="n">
        <f aca="false">SUM(K26+K29+K32+K35+K38+K41+K44+K47+K50+K53+K56+K59+K61+K63+K62)</f>
        <v>35493.4746</v>
      </c>
      <c r="L23" s="17" t="n">
        <f aca="false">SUM(L26+L29+L32+L35+L38+L41+L44+L47+L50+L53+L56+L59+L61+L63+L62)</f>
        <v>0</v>
      </c>
    </row>
    <row r="24" customFormat="false" ht="22.7" hidden="false" customHeight="true" outlineLevel="0" collapsed="false">
      <c r="A24" s="27"/>
      <c r="B24" s="27"/>
      <c r="C24" s="16"/>
      <c r="D24" s="16"/>
      <c r="E24" s="16"/>
      <c r="F24" s="16" t="n">
        <v>2017</v>
      </c>
      <c r="G24" s="17" t="n">
        <f aca="false">SUM(G27+G30+G33+G36+G39+G42+G45+G48+G51+G54+G57+G60+G64+G84+G87)</f>
        <v>45089.5711</v>
      </c>
      <c r="H24" s="17" t="n">
        <f aca="false">SUM(H27+H30+H33+H36+H39+H42+H45+H48+H51+H54+H57+H60+H64+H84+H87)</f>
        <v>0</v>
      </c>
      <c r="I24" s="17" t="n">
        <f aca="false">SUM(I27+I30+I33+I36+I39+I42+I45+I48+I51+I54+I57+I60+I64+I84+I87)</f>
        <v>0</v>
      </c>
      <c r="J24" s="17" t="n">
        <f aca="false">SUM(J27+J30+J33+J36+J39+J42+J45+J48+J51+J54+J57+J60+J64+J84+J87)</f>
        <v>3988.33729</v>
      </c>
      <c r="K24" s="17" t="n">
        <f aca="false">SUM(K27+K30+K33+K36+K39+K42+K45+K48+K51+K54+K57+K60+K64+K84+K87)</f>
        <v>41101.23381</v>
      </c>
      <c r="L24" s="17" t="n">
        <f aca="false">SUM(L27+L30+L33+L36+L39+L42+L45+L48+L51+L54+L57+L60+L64+L84+L87)</f>
        <v>0</v>
      </c>
      <c r="M24" s="28"/>
    </row>
    <row r="25" customFormat="false" ht="22.7" hidden="false" customHeight="true" outlineLevel="0" collapsed="false">
      <c r="A25" s="27"/>
      <c r="B25" s="27"/>
      <c r="C25" s="16"/>
      <c r="D25" s="16"/>
      <c r="E25" s="16"/>
      <c r="F25" s="16" t="n">
        <v>2018</v>
      </c>
      <c r="G25" s="17" t="n">
        <f aca="false">SUM(G28+G31+G34+G37+G40+G43+G46+G49+G52+G55+G58+G85+G86)</f>
        <v>25926.6915</v>
      </c>
      <c r="H25" s="17" t="n">
        <f aca="false">SUM(H28+H31+H34+H37+H40+H43+H46+H49+H52+H55+H58+H85+H86)</f>
        <v>0</v>
      </c>
      <c r="I25" s="17" t="n">
        <f aca="false">SUM(I28+I31+I34+I37+I40+I43+I46+I49+I52+I55+I58+I85+I86)</f>
        <v>0</v>
      </c>
      <c r="J25" s="17" t="n">
        <f aca="false">SUM(J28+J31+J34+J37+J40+J43+J46+J49+J52+J55+J58+J85+J86)</f>
        <v>0</v>
      </c>
      <c r="K25" s="17" t="n">
        <f aca="false">SUM(K28+K31+K34+K37+K40+K43+K46+K49+K52+K55+K58+K85+K86)</f>
        <v>25926.6915</v>
      </c>
      <c r="L25" s="17" t="n">
        <f aca="false">SUM(L28+L31+L34+L37+L40+L43+L46+L49+L52+L55+L58+L85+L86)</f>
        <v>0</v>
      </c>
    </row>
    <row r="26" customFormat="false" ht="22.7" hidden="false" customHeight="true" outlineLevel="0" collapsed="false">
      <c r="A26" s="19" t="s">
        <v>28</v>
      </c>
      <c r="B26" s="19"/>
      <c r="C26" s="9" t="s">
        <v>20</v>
      </c>
      <c r="D26" s="9" t="n">
        <v>2016</v>
      </c>
      <c r="E26" s="9" t="n">
        <v>2018</v>
      </c>
      <c r="F26" s="9" t="n">
        <v>2016</v>
      </c>
      <c r="G26" s="20" t="n">
        <v>2294.815</v>
      </c>
      <c r="H26" s="18" t="n">
        <v>0</v>
      </c>
      <c r="I26" s="18" t="n">
        <v>0</v>
      </c>
      <c r="J26" s="18" t="n">
        <v>0</v>
      </c>
      <c r="K26" s="18" t="n">
        <v>2294.815</v>
      </c>
      <c r="L26" s="18" t="n">
        <v>0</v>
      </c>
    </row>
    <row r="27" customFormat="false" ht="22.7" hidden="false" customHeight="true" outlineLevel="0" collapsed="false">
      <c r="A27" s="19"/>
      <c r="B27" s="19"/>
      <c r="C27" s="9"/>
      <c r="D27" s="9"/>
      <c r="E27" s="9"/>
      <c r="F27" s="9" t="n">
        <v>2017</v>
      </c>
      <c r="G27" s="18" t="n">
        <v>910</v>
      </c>
      <c r="H27" s="18" t="n">
        <v>0</v>
      </c>
      <c r="I27" s="18" t="n">
        <v>0</v>
      </c>
      <c r="J27" s="18" t="n">
        <v>0</v>
      </c>
      <c r="K27" s="18" t="n">
        <v>910</v>
      </c>
      <c r="L27" s="18" t="n">
        <v>0</v>
      </c>
    </row>
    <row r="28" customFormat="false" ht="22.7" hidden="false" customHeight="true" outlineLevel="0" collapsed="false">
      <c r="A28" s="19"/>
      <c r="B28" s="19"/>
      <c r="C28" s="9"/>
      <c r="D28" s="9"/>
      <c r="E28" s="9"/>
      <c r="F28" s="9" t="n">
        <v>2018</v>
      </c>
      <c r="G28" s="18" t="n">
        <v>1297.2101</v>
      </c>
      <c r="H28" s="18" t="n">
        <v>0</v>
      </c>
      <c r="I28" s="18" t="n">
        <v>0</v>
      </c>
      <c r="J28" s="18" t="n">
        <v>0</v>
      </c>
      <c r="K28" s="18" t="n">
        <v>1297.2101</v>
      </c>
      <c r="L28" s="18" t="n">
        <v>0</v>
      </c>
    </row>
    <row r="29" customFormat="false" ht="22.7" hidden="false" customHeight="true" outlineLevel="0" collapsed="false">
      <c r="A29" s="19" t="s">
        <v>29</v>
      </c>
      <c r="B29" s="19"/>
      <c r="C29" s="9" t="s">
        <v>20</v>
      </c>
      <c r="D29" s="9" t="n">
        <v>2016</v>
      </c>
      <c r="E29" s="9" t="n">
        <v>2018</v>
      </c>
      <c r="F29" s="9" t="n">
        <v>2016</v>
      </c>
      <c r="G29" s="20" t="n">
        <v>1128.5</v>
      </c>
      <c r="H29" s="18" t="n">
        <v>0</v>
      </c>
      <c r="I29" s="18" t="n">
        <v>0</v>
      </c>
      <c r="J29" s="18" t="n">
        <v>0</v>
      </c>
      <c r="K29" s="18" t="n">
        <v>1128.5</v>
      </c>
      <c r="L29" s="18" t="n">
        <v>0</v>
      </c>
    </row>
    <row r="30" customFormat="false" ht="22.7" hidden="false" customHeight="true" outlineLevel="0" collapsed="false">
      <c r="A30" s="19"/>
      <c r="B30" s="19"/>
      <c r="C30" s="9"/>
      <c r="D30" s="9"/>
      <c r="E30" s="9"/>
      <c r="F30" s="9" t="n">
        <v>2017</v>
      </c>
      <c r="G30" s="18" t="n">
        <v>1053.108</v>
      </c>
      <c r="H30" s="18" t="n">
        <v>0</v>
      </c>
      <c r="I30" s="18" t="n">
        <v>0</v>
      </c>
      <c r="J30" s="18" t="n">
        <v>0</v>
      </c>
      <c r="K30" s="18" t="n">
        <v>1053.108</v>
      </c>
      <c r="L30" s="18" t="n">
        <v>0</v>
      </c>
    </row>
    <row r="31" customFormat="false" ht="23.65" hidden="false" customHeight="true" outlineLevel="0" collapsed="false">
      <c r="A31" s="19"/>
      <c r="B31" s="19"/>
      <c r="C31" s="9"/>
      <c r="D31" s="9"/>
      <c r="E31" s="9"/>
      <c r="F31" s="9" t="n">
        <v>2018</v>
      </c>
      <c r="G31" s="18" t="n">
        <v>261</v>
      </c>
      <c r="H31" s="18" t="n">
        <v>0</v>
      </c>
      <c r="I31" s="18" t="n">
        <v>0</v>
      </c>
      <c r="J31" s="18" t="n">
        <v>0</v>
      </c>
      <c r="K31" s="18" t="n">
        <v>261</v>
      </c>
      <c r="L31" s="18" t="n">
        <v>0</v>
      </c>
    </row>
    <row r="32" customFormat="false" ht="22.7" hidden="false" customHeight="true" outlineLevel="0" collapsed="false">
      <c r="A32" s="19" t="s">
        <v>30</v>
      </c>
      <c r="B32" s="19"/>
      <c r="C32" s="9" t="s">
        <v>20</v>
      </c>
      <c r="D32" s="9" t="n">
        <v>2016</v>
      </c>
      <c r="E32" s="9" t="n">
        <v>2018</v>
      </c>
      <c r="F32" s="9" t="n">
        <v>2016</v>
      </c>
      <c r="G32" s="18" t="n">
        <v>985</v>
      </c>
      <c r="H32" s="18" t="n">
        <v>0</v>
      </c>
      <c r="I32" s="18" t="n">
        <v>0</v>
      </c>
      <c r="J32" s="18" t="n">
        <v>0</v>
      </c>
      <c r="K32" s="18" t="n">
        <v>985</v>
      </c>
      <c r="L32" s="18" t="n">
        <v>0</v>
      </c>
    </row>
    <row r="33" customFormat="false" ht="22.7" hidden="false" customHeight="true" outlineLevel="0" collapsed="false">
      <c r="A33" s="19"/>
      <c r="B33" s="19"/>
      <c r="C33" s="9"/>
      <c r="D33" s="9"/>
      <c r="E33" s="9"/>
      <c r="F33" s="9" t="n">
        <v>2017</v>
      </c>
      <c r="G33" s="18" t="n">
        <v>100</v>
      </c>
      <c r="H33" s="18" t="n">
        <v>0</v>
      </c>
      <c r="I33" s="18" t="n">
        <v>0</v>
      </c>
      <c r="J33" s="18" t="n">
        <v>0</v>
      </c>
      <c r="K33" s="18" t="n">
        <v>100</v>
      </c>
      <c r="L33" s="18" t="n">
        <v>0</v>
      </c>
    </row>
    <row r="34" customFormat="false" ht="22.7" hidden="false" customHeight="true" outlineLevel="0" collapsed="false">
      <c r="A34" s="19"/>
      <c r="B34" s="19"/>
      <c r="C34" s="9"/>
      <c r="D34" s="9"/>
      <c r="E34" s="9"/>
      <c r="F34" s="9" t="n">
        <v>2018</v>
      </c>
      <c r="G34" s="18" t="n">
        <v>120</v>
      </c>
      <c r="H34" s="18" t="n">
        <v>0</v>
      </c>
      <c r="I34" s="18" t="n">
        <v>0</v>
      </c>
      <c r="J34" s="18" t="n">
        <v>0</v>
      </c>
      <c r="K34" s="18" t="n">
        <v>120</v>
      </c>
      <c r="L34" s="18" t="n">
        <v>0</v>
      </c>
    </row>
    <row r="35" customFormat="false" ht="22.7" hidden="false" customHeight="true" outlineLevel="0" collapsed="false">
      <c r="A35" s="21" t="s">
        <v>31</v>
      </c>
      <c r="B35" s="21"/>
      <c r="C35" s="9" t="s">
        <v>20</v>
      </c>
      <c r="D35" s="9" t="n">
        <v>2016</v>
      </c>
      <c r="E35" s="9" t="n">
        <v>2018</v>
      </c>
      <c r="F35" s="9" t="n">
        <v>2016</v>
      </c>
      <c r="G35" s="18" t="n">
        <v>622.721</v>
      </c>
      <c r="H35" s="18" t="n">
        <v>0</v>
      </c>
      <c r="I35" s="18" t="n">
        <v>0</v>
      </c>
      <c r="J35" s="18" t="n">
        <v>0</v>
      </c>
      <c r="K35" s="18" t="n">
        <v>622.721</v>
      </c>
      <c r="L35" s="18" t="n">
        <v>0</v>
      </c>
    </row>
    <row r="36" customFormat="false" ht="22.7" hidden="false" customHeight="true" outlineLevel="0" collapsed="false">
      <c r="A36" s="21"/>
      <c r="B36" s="21"/>
      <c r="C36" s="9"/>
      <c r="D36" s="9"/>
      <c r="E36" s="9"/>
      <c r="F36" s="9" t="n">
        <v>2017</v>
      </c>
      <c r="G36" s="18" t="n">
        <v>480</v>
      </c>
      <c r="H36" s="18" t="n">
        <v>0</v>
      </c>
      <c r="I36" s="18" t="n">
        <v>0</v>
      </c>
      <c r="J36" s="18" t="n">
        <v>0</v>
      </c>
      <c r="K36" s="18" t="n">
        <v>480</v>
      </c>
      <c r="L36" s="18" t="n">
        <v>0</v>
      </c>
    </row>
    <row r="37" customFormat="false" ht="22.7" hidden="false" customHeight="true" outlineLevel="0" collapsed="false">
      <c r="A37" s="21"/>
      <c r="B37" s="21"/>
      <c r="C37" s="9"/>
      <c r="D37" s="9"/>
      <c r="E37" s="9"/>
      <c r="F37" s="9" t="n">
        <v>2018</v>
      </c>
      <c r="G37" s="18" t="n">
        <v>532.80656</v>
      </c>
      <c r="H37" s="18" t="n">
        <v>0</v>
      </c>
      <c r="I37" s="18" t="n">
        <v>0</v>
      </c>
      <c r="J37" s="18" t="n">
        <v>0</v>
      </c>
      <c r="K37" s="18" t="n">
        <v>532.80656</v>
      </c>
      <c r="L37" s="18" t="n">
        <v>0</v>
      </c>
    </row>
    <row r="38" customFormat="false" ht="22.7" hidden="false" customHeight="true" outlineLevel="0" collapsed="false">
      <c r="A38" s="19" t="s">
        <v>32</v>
      </c>
      <c r="B38" s="19"/>
      <c r="C38" s="9" t="s">
        <v>20</v>
      </c>
      <c r="D38" s="9" t="n">
        <v>2016</v>
      </c>
      <c r="E38" s="9" t="n">
        <v>2018</v>
      </c>
      <c r="F38" s="9" t="n">
        <v>2016</v>
      </c>
      <c r="G38" s="18" t="n">
        <v>10098.12787</v>
      </c>
      <c r="H38" s="18" t="n">
        <v>0</v>
      </c>
      <c r="I38" s="18" t="n">
        <v>0</v>
      </c>
      <c r="J38" s="18" t="n">
        <v>0</v>
      </c>
      <c r="K38" s="18" t="n">
        <v>10098.12787</v>
      </c>
      <c r="L38" s="18" t="n">
        <v>0</v>
      </c>
    </row>
    <row r="39" customFormat="false" ht="22.7" hidden="false" customHeight="true" outlineLevel="0" collapsed="false">
      <c r="A39" s="19"/>
      <c r="B39" s="19"/>
      <c r="C39" s="9"/>
      <c r="D39" s="9"/>
      <c r="E39" s="9"/>
      <c r="F39" s="9" t="n">
        <v>2017</v>
      </c>
      <c r="G39" s="18" t="n">
        <v>16375.74</v>
      </c>
      <c r="H39" s="18" t="n">
        <v>0</v>
      </c>
      <c r="I39" s="18" t="n">
        <v>0</v>
      </c>
      <c r="J39" s="18" t="n">
        <v>0</v>
      </c>
      <c r="K39" s="18" t="n">
        <v>16375.74</v>
      </c>
      <c r="L39" s="18" t="n">
        <v>0</v>
      </c>
    </row>
    <row r="40" customFormat="false" ht="22.7" hidden="false" customHeight="true" outlineLevel="0" collapsed="false">
      <c r="A40" s="19"/>
      <c r="B40" s="19"/>
      <c r="C40" s="9"/>
      <c r="D40" s="9"/>
      <c r="E40" s="9"/>
      <c r="F40" s="9" t="n">
        <v>2018</v>
      </c>
      <c r="G40" s="18" t="n">
        <v>1935.86379</v>
      </c>
      <c r="H40" s="18" t="n">
        <v>0</v>
      </c>
      <c r="I40" s="18" t="n">
        <v>0</v>
      </c>
      <c r="J40" s="18" t="n">
        <v>0</v>
      </c>
      <c r="K40" s="18" t="n">
        <v>1935.86379</v>
      </c>
      <c r="L40" s="18" t="n">
        <v>0</v>
      </c>
    </row>
    <row r="41" customFormat="false" ht="22.7" hidden="false" customHeight="true" outlineLevel="0" collapsed="false">
      <c r="A41" s="19" t="s">
        <v>33</v>
      </c>
      <c r="B41" s="19"/>
      <c r="C41" s="9" t="s">
        <v>20</v>
      </c>
      <c r="D41" s="9" t="n">
        <v>2016</v>
      </c>
      <c r="E41" s="9" t="n">
        <v>2018</v>
      </c>
      <c r="F41" s="9" t="n">
        <v>2016</v>
      </c>
      <c r="G41" s="18" t="n">
        <v>909.24982</v>
      </c>
      <c r="H41" s="18" t="n">
        <v>0</v>
      </c>
      <c r="I41" s="18" t="n">
        <v>0</v>
      </c>
      <c r="J41" s="18" t="n">
        <v>0</v>
      </c>
      <c r="K41" s="18" t="n">
        <v>909.24982</v>
      </c>
      <c r="L41" s="18" t="n">
        <v>0</v>
      </c>
    </row>
    <row r="42" customFormat="false" ht="22.7" hidden="false" customHeight="true" outlineLevel="0" collapsed="false">
      <c r="A42" s="19"/>
      <c r="B42" s="19"/>
      <c r="C42" s="9"/>
      <c r="D42" s="9"/>
      <c r="E42" s="9"/>
      <c r="F42" s="9" t="n">
        <v>2017</v>
      </c>
      <c r="G42" s="18" t="n">
        <v>413.8</v>
      </c>
      <c r="H42" s="18" t="n">
        <v>0</v>
      </c>
      <c r="I42" s="18" t="n">
        <v>0</v>
      </c>
      <c r="J42" s="18" t="n">
        <v>0</v>
      </c>
      <c r="K42" s="18" t="n">
        <v>413.8</v>
      </c>
      <c r="L42" s="18" t="n">
        <v>0</v>
      </c>
    </row>
    <row r="43" customFormat="false" ht="22.7" hidden="false" customHeight="true" outlineLevel="0" collapsed="false">
      <c r="A43" s="19"/>
      <c r="B43" s="19"/>
      <c r="C43" s="9"/>
      <c r="D43" s="9"/>
      <c r="E43" s="9"/>
      <c r="F43" s="9" t="n">
        <v>2018</v>
      </c>
      <c r="G43" s="18" t="n">
        <v>0</v>
      </c>
      <c r="H43" s="18" t="n">
        <v>0</v>
      </c>
      <c r="I43" s="18" t="n">
        <v>0</v>
      </c>
      <c r="J43" s="18" t="n">
        <v>0</v>
      </c>
      <c r="K43" s="18" t="n">
        <v>0</v>
      </c>
      <c r="L43" s="18" t="n">
        <v>0</v>
      </c>
    </row>
    <row r="44" customFormat="false" ht="22.7" hidden="false" customHeight="true" outlineLevel="0" collapsed="false">
      <c r="A44" s="19" t="s">
        <v>34</v>
      </c>
      <c r="B44" s="19"/>
      <c r="C44" s="9" t="s">
        <v>20</v>
      </c>
      <c r="D44" s="9" t="n">
        <v>2016</v>
      </c>
      <c r="E44" s="9" t="n">
        <v>2018</v>
      </c>
      <c r="F44" s="9" t="n">
        <v>2016</v>
      </c>
      <c r="G44" s="18" t="n">
        <v>1992.09799</v>
      </c>
      <c r="H44" s="18" t="n">
        <v>0</v>
      </c>
      <c r="I44" s="18" t="n">
        <v>0</v>
      </c>
      <c r="J44" s="18" t="n">
        <v>0</v>
      </c>
      <c r="K44" s="18" t="n">
        <v>1992.09799</v>
      </c>
      <c r="L44" s="18" t="n">
        <v>0</v>
      </c>
    </row>
    <row r="45" customFormat="false" ht="22.7" hidden="false" customHeight="true" outlineLevel="0" collapsed="false">
      <c r="A45" s="19"/>
      <c r="B45" s="19"/>
      <c r="C45" s="9"/>
      <c r="D45" s="9"/>
      <c r="E45" s="9"/>
      <c r="F45" s="9" t="n">
        <v>2017</v>
      </c>
      <c r="G45" s="18" t="n">
        <v>2143.36826</v>
      </c>
      <c r="H45" s="18" t="n">
        <v>0</v>
      </c>
      <c r="I45" s="18" t="n">
        <v>0</v>
      </c>
      <c r="J45" s="18" t="n">
        <v>0</v>
      </c>
      <c r="K45" s="18" t="n">
        <v>2143.36826</v>
      </c>
      <c r="L45" s="18" t="n">
        <v>0</v>
      </c>
    </row>
    <row r="46" customFormat="false" ht="22.7" hidden="false" customHeight="true" outlineLevel="0" collapsed="false">
      <c r="A46" s="19"/>
      <c r="B46" s="19"/>
      <c r="C46" s="9"/>
      <c r="D46" s="9"/>
      <c r="E46" s="9"/>
      <c r="F46" s="9" t="n">
        <v>2018</v>
      </c>
      <c r="G46" s="18" t="n">
        <v>2935.8</v>
      </c>
      <c r="H46" s="18" t="n">
        <v>0</v>
      </c>
      <c r="I46" s="18" t="n">
        <v>0</v>
      </c>
      <c r="J46" s="18" t="n">
        <v>0</v>
      </c>
      <c r="K46" s="18" t="n">
        <v>2935.8</v>
      </c>
      <c r="L46" s="18" t="n">
        <v>0</v>
      </c>
    </row>
    <row r="47" customFormat="false" ht="22.7" hidden="false" customHeight="true" outlineLevel="0" collapsed="false">
      <c r="A47" s="19" t="s">
        <v>35</v>
      </c>
      <c r="B47" s="19"/>
      <c r="C47" s="9" t="s">
        <v>20</v>
      </c>
      <c r="D47" s="9" t="n">
        <v>2016</v>
      </c>
      <c r="E47" s="9" t="n">
        <v>2018</v>
      </c>
      <c r="F47" s="9" t="n">
        <v>2016</v>
      </c>
      <c r="G47" s="18" t="n">
        <v>12550</v>
      </c>
      <c r="H47" s="18" t="n">
        <v>0</v>
      </c>
      <c r="I47" s="18" t="n">
        <v>0</v>
      </c>
      <c r="J47" s="18" t="n">
        <v>0</v>
      </c>
      <c r="K47" s="18" t="n">
        <v>12550</v>
      </c>
      <c r="L47" s="18" t="n">
        <v>0</v>
      </c>
    </row>
    <row r="48" customFormat="false" ht="22.7" hidden="false" customHeight="true" outlineLevel="0" collapsed="false">
      <c r="A48" s="19"/>
      <c r="B48" s="19"/>
      <c r="C48" s="9"/>
      <c r="D48" s="9"/>
      <c r="E48" s="9"/>
      <c r="F48" s="9" t="n">
        <v>2017</v>
      </c>
      <c r="G48" s="18" t="n">
        <v>12566.31305</v>
      </c>
      <c r="H48" s="18" t="n">
        <v>0</v>
      </c>
      <c r="I48" s="18" t="n">
        <v>0</v>
      </c>
      <c r="J48" s="18" t="n">
        <v>0</v>
      </c>
      <c r="K48" s="18" t="n">
        <v>12566.31305</v>
      </c>
      <c r="L48" s="18" t="n">
        <v>0</v>
      </c>
    </row>
    <row r="49" customFormat="false" ht="22.7" hidden="false" customHeight="true" outlineLevel="0" collapsed="false">
      <c r="A49" s="19"/>
      <c r="B49" s="19"/>
      <c r="C49" s="9"/>
      <c r="D49" s="9"/>
      <c r="E49" s="9"/>
      <c r="F49" s="9" t="n">
        <v>2018</v>
      </c>
      <c r="G49" s="18" t="n">
        <v>12665.51105</v>
      </c>
      <c r="H49" s="18" t="n">
        <v>0</v>
      </c>
      <c r="I49" s="18" t="n">
        <v>0</v>
      </c>
      <c r="J49" s="18" t="n">
        <v>0</v>
      </c>
      <c r="K49" s="18" t="n">
        <v>12665.51105</v>
      </c>
      <c r="L49" s="18" t="n">
        <v>0</v>
      </c>
    </row>
    <row r="50" customFormat="false" ht="22.7" hidden="false" customHeight="true" outlineLevel="0" collapsed="false">
      <c r="A50" s="19" t="s">
        <v>36</v>
      </c>
      <c r="B50" s="19"/>
      <c r="C50" s="9" t="s">
        <v>20</v>
      </c>
      <c r="D50" s="9" t="n">
        <v>2016</v>
      </c>
      <c r="E50" s="9" t="n">
        <v>2018</v>
      </c>
      <c r="F50" s="9" t="n">
        <v>2016</v>
      </c>
      <c r="G50" s="18" t="n">
        <v>299.93</v>
      </c>
      <c r="H50" s="18" t="n">
        <v>0</v>
      </c>
      <c r="I50" s="18" t="n">
        <v>0</v>
      </c>
      <c r="J50" s="18" t="n">
        <v>0</v>
      </c>
      <c r="K50" s="18" t="n">
        <v>299.93</v>
      </c>
      <c r="L50" s="18" t="n">
        <v>0</v>
      </c>
    </row>
    <row r="51" customFormat="false" ht="22.7" hidden="false" customHeight="true" outlineLevel="0" collapsed="false">
      <c r="A51" s="19"/>
      <c r="B51" s="19"/>
      <c r="C51" s="9"/>
      <c r="D51" s="9"/>
      <c r="E51" s="9"/>
      <c r="F51" s="9" t="n">
        <v>2017</v>
      </c>
      <c r="G51" s="18" t="n">
        <v>100</v>
      </c>
      <c r="H51" s="18" t="n">
        <v>0</v>
      </c>
      <c r="I51" s="18" t="n">
        <v>0</v>
      </c>
      <c r="J51" s="18" t="n">
        <v>0</v>
      </c>
      <c r="K51" s="18" t="n">
        <v>100</v>
      </c>
      <c r="L51" s="18" t="n">
        <v>0</v>
      </c>
    </row>
    <row r="52" customFormat="false" ht="22.7" hidden="false" customHeight="true" outlineLevel="0" collapsed="false">
      <c r="A52" s="19"/>
      <c r="B52" s="19"/>
      <c r="C52" s="9"/>
      <c r="D52" s="9"/>
      <c r="E52" s="9"/>
      <c r="F52" s="9" t="n">
        <v>2018</v>
      </c>
      <c r="G52" s="18" t="n">
        <v>0</v>
      </c>
      <c r="H52" s="18" t="n">
        <v>0</v>
      </c>
      <c r="I52" s="18" t="n">
        <v>0</v>
      </c>
      <c r="J52" s="18" t="n">
        <v>0</v>
      </c>
      <c r="K52" s="18" t="n">
        <v>0</v>
      </c>
      <c r="L52" s="18" t="n">
        <v>0</v>
      </c>
    </row>
    <row r="53" customFormat="false" ht="22.7" hidden="false" customHeight="true" outlineLevel="0" collapsed="false">
      <c r="A53" s="19" t="s">
        <v>37</v>
      </c>
      <c r="B53" s="19"/>
      <c r="C53" s="9" t="s">
        <v>20</v>
      </c>
      <c r="D53" s="9" t="n">
        <v>2016</v>
      </c>
      <c r="E53" s="9" t="n">
        <v>2018</v>
      </c>
      <c r="F53" s="9" t="n">
        <v>2016</v>
      </c>
      <c r="G53" s="18" t="n">
        <v>2606.67287</v>
      </c>
      <c r="H53" s="18" t="n">
        <v>0</v>
      </c>
      <c r="I53" s="18" t="n">
        <v>0</v>
      </c>
      <c r="J53" s="18" t="n">
        <v>0</v>
      </c>
      <c r="K53" s="18" t="n">
        <v>2606.67287</v>
      </c>
      <c r="L53" s="18" t="n">
        <v>0</v>
      </c>
    </row>
    <row r="54" customFormat="false" ht="22.7" hidden="false" customHeight="true" outlineLevel="0" collapsed="false">
      <c r="A54" s="19"/>
      <c r="B54" s="19"/>
      <c r="C54" s="9"/>
      <c r="D54" s="9"/>
      <c r="E54" s="9"/>
      <c r="F54" s="9" t="n">
        <v>2017</v>
      </c>
      <c r="G54" s="18" t="n">
        <v>1488.21327</v>
      </c>
      <c r="H54" s="18" t="n">
        <v>0</v>
      </c>
      <c r="I54" s="18" t="n">
        <v>0</v>
      </c>
      <c r="J54" s="18" t="n">
        <v>0</v>
      </c>
      <c r="K54" s="18" t="n">
        <v>1488.21327</v>
      </c>
      <c r="L54" s="18" t="n">
        <v>0</v>
      </c>
    </row>
    <row r="55" customFormat="false" ht="22.7" hidden="false" customHeight="true" outlineLevel="0" collapsed="false">
      <c r="A55" s="19"/>
      <c r="B55" s="19"/>
      <c r="C55" s="9"/>
      <c r="D55" s="9"/>
      <c r="E55" s="9"/>
      <c r="F55" s="29" t="n">
        <v>2018</v>
      </c>
      <c r="G55" s="20" t="n">
        <v>0</v>
      </c>
      <c r="H55" s="20" t="n">
        <v>0</v>
      </c>
      <c r="I55" s="20" t="n">
        <v>0</v>
      </c>
      <c r="J55" s="20" t="n">
        <v>0</v>
      </c>
      <c r="K55" s="20" t="n">
        <v>0</v>
      </c>
      <c r="L55" s="20" t="n">
        <v>0</v>
      </c>
    </row>
    <row r="56" customFormat="false" ht="22.7" hidden="false" customHeight="true" outlineLevel="0" collapsed="false">
      <c r="A56" s="19" t="s">
        <v>38</v>
      </c>
      <c r="B56" s="19"/>
      <c r="C56" s="9" t="s">
        <v>20</v>
      </c>
      <c r="D56" s="9" t="n">
        <v>2016</v>
      </c>
      <c r="E56" s="9" t="n">
        <v>2018</v>
      </c>
      <c r="F56" s="29" t="n">
        <v>2016</v>
      </c>
      <c r="G56" s="20" t="n">
        <v>905.98205</v>
      </c>
      <c r="H56" s="20" t="n">
        <v>0</v>
      </c>
      <c r="I56" s="20" t="n">
        <v>0</v>
      </c>
      <c r="J56" s="20" t="n">
        <v>0</v>
      </c>
      <c r="K56" s="20" t="n">
        <v>905.98205</v>
      </c>
      <c r="L56" s="20" t="n">
        <v>0</v>
      </c>
    </row>
    <row r="57" customFormat="false" ht="22.7" hidden="false" customHeight="true" outlineLevel="0" collapsed="false">
      <c r="A57" s="19"/>
      <c r="B57" s="19"/>
      <c r="C57" s="9"/>
      <c r="D57" s="9"/>
      <c r="E57" s="9"/>
      <c r="F57" s="29" t="n">
        <v>2017</v>
      </c>
      <c r="G57" s="20" t="n">
        <v>903.89123</v>
      </c>
      <c r="H57" s="20" t="n">
        <v>0</v>
      </c>
      <c r="I57" s="20" t="n">
        <v>0</v>
      </c>
      <c r="J57" s="20" t="n">
        <v>0</v>
      </c>
      <c r="K57" s="20" t="n">
        <v>903.89123</v>
      </c>
      <c r="L57" s="20" t="n">
        <v>0</v>
      </c>
    </row>
    <row r="58" customFormat="false" ht="22.7" hidden="false" customHeight="true" outlineLevel="0" collapsed="false">
      <c r="A58" s="19"/>
      <c r="B58" s="19"/>
      <c r="C58" s="9"/>
      <c r="D58" s="9"/>
      <c r="E58" s="9"/>
      <c r="F58" s="29" t="n">
        <v>2018</v>
      </c>
      <c r="G58" s="20" t="n">
        <v>0</v>
      </c>
      <c r="H58" s="20" t="n">
        <v>0</v>
      </c>
      <c r="I58" s="20" t="n">
        <v>0</v>
      </c>
      <c r="J58" s="20" t="n">
        <v>0</v>
      </c>
      <c r="K58" s="20" t="n">
        <v>0</v>
      </c>
      <c r="L58" s="20" t="n">
        <v>0</v>
      </c>
    </row>
    <row r="59" customFormat="false" ht="25.55" hidden="false" customHeight="true" outlineLevel="0" collapsed="false">
      <c r="A59" s="30" t="s">
        <v>39</v>
      </c>
      <c r="B59" s="30"/>
      <c r="C59" s="31" t="s">
        <v>20</v>
      </c>
      <c r="D59" s="31" t="n">
        <v>2016</v>
      </c>
      <c r="E59" s="31" t="n">
        <v>2017</v>
      </c>
      <c r="F59" s="9" t="n">
        <v>2016</v>
      </c>
      <c r="G59" s="18" t="n">
        <v>140</v>
      </c>
      <c r="H59" s="18" t="n">
        <v>0</v>
      </c>
      <c r="I59" s="18" t="n">
        <v>0</v>
      </c>
      <c r="J59" s="18" t="n">
        <v>0</v>
      </c>
      <c r="K59" s="18" t="n">
        <v>140</v>
      </c>
      <c r="L59" s="18" t="n">
        <v>0</v>
      </c>
    </row>
    <row r="60" customFormat="false" ht="25.55" hidden="false" customHeight="true" outlineLevel="0" collapsed="false">
      <c r="A60" s="30"/>
      <c r="B60" s="30"/>
      <c r="C60" s="31"/>
      <c r="D60" s="31"/>
      <c r="E60" s="31"/>
      <c r="F60" s="9" t="n">
        <v>2017</v>
      </c>
      <c r="G60" s="18" t="n">
        <v>150</v>
      </c>
      <c r="H60" s="18" t="n">
        <v>0</v>
      </c>
      <c r="I60" s="18" t="n">
        <v>0</v>
      </c>
      <c r="J60" s="18" t="n">
        <v>0</v>
      </c>
      <c r="K60" s="18" t="n">
        <v>150</v>
      </c>
      <c r="L60" s="18" t="n">
        <v>0</v>
      </c>
    </row>
    <row r="61" customFormat="false" ht="63.2" hidden="false" customHeight="true" outlineLevel="0" collapsed="false">
      <c r="A61" s="19" t="s">
        <v>40</v>
      </c>
      <c r="B61" s="19"/>
      <c r="C61" s="9" t="s">
        <v>20</v>
      </c>
      <c r="D61" s="9" t="n">
        <v>2016</v>
      </c>
      <c r="E61" s="9" t="n">
        <v>2016</v>
      </c>
      <c r="F61" s="9" t="n">
        <v>2016</v>
      </c>
      <c r="G61" s="18" t="n">
        <v>496.013</v>
      </c>
      <c r="H61" s="18" t="n">
        <v>0</v>
      </c>
      <c r="I61" s="18" t="n">
        <v>0</v>
      </c>
      <c r="J61" s="18" t="n">
        <v>0</v>
      </c>
      <c r="K61" s="18" t="n">
        <v>496.013</v>
      </c>
      <c r="L61" s="18" t="n">
        <v>0</v>
      </c>
    </row>
    <row r="62" customFormat="false" ht="63.25" hidden="false" customHeight="true" outlineLevel="0" collapsed="false">
      <c r="A62" s="19" t="s">
        <v>41</v>
      </c>
      <c r="B62" s="19"/>
      <c r="C62" s="9" t="s">
        <v>42</v>
      </c>
      <c r="D62" s="9" t="n">
        <v>2016</v>
      </c>
      <c r="E62" s="9" t="n">
        <v>2016</v>
      </c>
      <c r="F62" s="9" t="n">
        <v>2016</v>
      </c>
      <c r="G62" s="18" t="n">
        <v>464.365</v>
      </c>
      <c r="H62" s="18" t="n">
        <v>0</v>
      </c>
      <c r="I62" s="18" t="n">
        <v>0</v>
      </c>
      <c r="J62" s="18" t="n">
        <v>0</v>
      </c>
      <c r="K62" s="18" t="n">
        <v>464.365</v>
      </c>
      <c r="L62" s="18" t="n">
        <v>0</v>
      </c>
    </row>
    <row r="63" customFormat="false" ht="42.6" hidden="false" customHeight="true" outlineLevel="0" collapsed="false">
      <c r="A63" s="19" t="s">
        <v>43</v>
      </c>
      <c r="B63" s="19"/>
      <c r="C63" s="9" t="s">
        <v>44</v>
      </c>
      <c r="D63" s="9" t="n">
        <v>2016</v>
      </c>
      <c r="E63" s="9" t="n">
        <v>2017</v>
      </c>
      <c r="F63" s="9" t="n">
        <v>2016</v>
      </c>
      <c r="G63" s="18" t="n">
        <f aca="false">SUM(G65:G78)</f>
        <v>31992.57255</v>
      </c>
      <c r="H63" s="18" t="n">
        <f aca="false">SUM(H65:H78)</f>
        <v>0</v>
      </c>
      <c r="I63" s="18" t="n">
        <f aca="false">SUM(I65:I78)</f>
        <v>30392.57255</v>
      </c>
      <c r="J63" s="18" t="n">
        <f aca="false">SUM(J65:J78)</f>
        <v>1600</v>
      </c>
      <c r="K63" s="18" t="n">
        <f aca="false">SUM(K65:K78)</f>
        <v>0</v>
      </c>
      <c r="L63" s="18" t="n">
        <f aca="false">SUM(L65:L78)</f>
        <v>0</v>
      </c>
    </row>
    <row r="64" customFormat="false" ht="42.6" hidden="false" customHeight="true" outlineLevel="0" collapsed="false">
      <c r="A64" s="19"/>
      <c r="B64" s="19"/>
      <c r="C64" s="9"/>
      <c r="D64" s="9"/>
      <c r="E64" s="9"/>
      <c r="F64" s="9" t="n">
        <v>2017</v>
      </c>
      <c r="G64" s="18" t="n">
        <f aca="false">SUM(G79+G80+G81+G82+G83)</f>
        <v>3988.33729</v>
      </c>
      <c r="H64" s="18" t="n">
        <f aca="false">SUM(H79+H80+H81+H82+H83)</f>
        <v>0</v>
      </c>
      <c r="I64" s="18" t="n">
        <f aca="false">SUM(I79+I80+I81+I82+I83)</f>
        <v>0</v>
      </c>
      <c r="J64" s="18" t="n">
        <f aca="false">SUM(J79+J80+J81+J82+J83)</f>
        <v>3988.33729</v>
      </c>
      <c r="K64" s="18" t="n">
        <f aca="false">SUM(K79+K80+K81+K82+K83)</f>
        <v>0</v>
      </c>
      <c r="L64" s="18" t="n">
        <f aca="false">SUM(L79+L80+L81+L82+L83)</f>
        <v>0</v>
      </c>
    </row>
    <row r="65" customFormat="false" ht="63.25" hidden="false" customHeight="true" outlineLevel="0" collapsed="false">
      <c r="A65" s="19" t="s">
        <v>45</v>
      </c>
      <c r="B65" s="19"/>
      <c r="C65" s="9" t="s">
        <v>20</v>
      </c>
      <c r="D65" s="9" t="n">
        <v>2016</v>
      </c>
      <c r="E65" s="9" t="n">
        <v>2016</v>
      </c>
      <c r="F65" s="9" t="n">
        <v>2016</v>
      </c>
      <c r="G65" s="18" t="n">
        <v>215.496</v>
      </c>
      <c r="H65" s="18" t="n">
        <v>0</v>
      </c>
      <c r="I65" s="18" t="n">
        <v>215.496</v>
      </c>
      <c r="J65" s="18" t="n">
        <v>0</v>
      </c>
      <c r="K65" s="18" t="n">
        <v>0</v>
      </c>
      <c r="L65" s="18" t="n">
        <v>0</v>
      </c>
    </row>
    <row r="66" customFormat="false" ht="63.25" hidden="false" customHeight="true" outlineLevel="0" collapsed="false">
      <c r="A66" s="19" t="s">
        <v>46</v>
      </c>
      <c r="B66" s="19"/>
      <c r="C66" s="9" t="s">
        <v>20</v>
      </c>
      <c r="D66" s="29" t="n">
        <v>2016</v>
      </c>
      <c r="E66" s="9" t="n">
        <v>2016</v>
      </c>
      <c r="F66" s="9" t="n">
        <v>2016</v>
      </c>
      <c r="G66" s="18" t="n">
        <v>2089.56552</v>
      </c>
      <c r="H66" s="18" t="n">
        <v>0</v>
      </c>
      <c r="I66" s="18" t="n">
        <v>2089.56552</v>
      </c>
      <c r="J66" s="18" t="n">
        <v>0</v>
      </c>
      <c r="K66" s="18" t="n">
        <v>0</v>
      </c>
      <c r="L66" s="18" t="n">
        <v>0</v>
      </c>
    </row>
    <row r="67" customFormat="false" ht="63.25" hidden="false" customHeight="true" outlineLevel="0" collapsed="false">
      <c r="A67" s="19" t="s">
        <v>47</v>
      </c>
      <c r="B67" s="19"/>
      <c r="C67" s="9" t="s">
        <v>20</v>
      </c>
      <c r="D67" s="9" t="n">
        <v>2016</v>
      </c>
      <c r="E67" s="9" t="n">
        <v>2016</v>
      </c>
      <c r="F67" s="9" t="n">
        <v>2016</v>
      </c>
      <c r="G67" s="18" t="n">
        <v>1133.027</v>
      </c>
      <c r="H67" s="18" t="n">
        <v>0</v>
      </c>
      <c r="I67" s="18" t="n">
        <v>1133.027</v>
      </c>
      <c r="J67" s="18" t="n">
        <v>0</v>
      </c>
      <c r="K67" s="18" t="n">
        <v>0</v>
      </c>
      <c r="L67" s="18" t="n">
        <v>0</v>
      </c>
    </row>
    <row r="68" customFormat="false" ht="63.25" hidden="false" customHeight="true" outlineLevel="0" collapsed="false">
      <c r="A68" s="19" t="s">
        <v>48</v>
      </c>
      <c r="B68" s="19"/>
      <c r="C68" s="9" t="s">
        <v>20</v>
      </c>
      <c r="D68" s="9" t="n">
        <v>2016</v>
      </c>
      <c r="E68" s="9" t="n">
        <v>2016</v>
      </c>
      <c r="F68" s="9" t="n">
        <v>2016</v>
      </c>
      <c r="G68" s="18" t="n">
        <v>295</v>
      </c>
      <c r="H68" s="18" t="n">
        <v>0</v>
      </c>
      <c r="I68" s="18" t="n">
        <v>295</v>
      </c>
      <c r="J68" s="18" t="n">
        <v>0</v>
      </c>
      <c r="K68" s="18" t="n">
        <v>0</v>
      </c>
      <c r="L68" s="18" t="n">
        <v>0</v>
      </c>
    </row>
    <row r="69" customFormat="false" ht="60.4" hidden="false" customHeight="true" outlineLevel="0" collapsed="false">
      <c r="A69" s="19" t="s">
        <v>49</v>
      </c>
      <c r="B69" s="19"/>
      <c r="C69" s="9" t="s">
        <v>50</v>
      </c>
      <c r="D69" s="9" t="n">
        <v>2016</v>
      </c>
      <c r="E69" s="9" t="n">
        <v>2016</v>
      </c>
      <c r="F69" s="9" t="n">
        <v>2016</v>
      </c>
      <c r="G69" s="18" t="n">
        <v>16949.954</v>
      </c>
      <c r="H69" s="18" t="n">
        <v>0</v>
      </c>
      <c r="I69" s="18" t="n">
        <v>16949.954</v>
      </c>
      <c r="J69" s="18" t="n">
        <v>0</v>
      </c>
      <c r="K69" s="18" t="n">
        <v>0</v>
      </c>
      <c r="L69" s="18" t="n">
        <v>0</v>
      </c>
    </row>
    <row r="70" customFormat="false" ht="72.2" hidden="false" customHeight="true" outlineLevel="0" collapsed="false">
      <c r="A70" s="19" t="s">
        <v>51</v>
      </c>
      <c r="B70" s="19"/>
      <c r="C70" s="9" t="s">
        <v>20</v>
      </c>
      <c r="D70" s="9" t="n">
        <v>2016</v>
      </c>
      <c r="E70" s="9" t="n">
        <v>2016</v>
      </c>
      <c r="F70" s="9" t="n">
        <v>2016</v>
      </c>
      <c r="G70" s="18" t="n">
        <v>6285.30671</v>
      </c>
      <c r="H70" s="18" t="n">
        <v>0</v>
      </c>
      <c r="I70" s="18" t="n">
        <v>6285.30671</v>
      </c>
      <c r="J70" s="18" t="n">
        <v>0</v>
      </c>
      <c r="K70" s="18" t="n">
        <v>0</v>
      </c>
      <c r="L70" s="18" t="n">
        <v>0</v>
      </c>
    </row>
    <row r="71" customFormat="false" ht="60.4" hidden="false" customHeight="true" outlineLevel="0" collapsed="false">
      <c r="A71" s="19" t="s">
        <v>52</v>
      </c>
      <c r="B71" s="19"/>
      <c r="C71" s="9" t="s">
        <v>50</v>
      </c>
      <c r="D71" s="9" t="n">
        <v>2016</v>
      </c>
      <c r="E71" s="9" t="n">
        <v>2016</v>
      </c>
      <c r="F71" s="9" t="n">
        <v>2016</v>
      </c>
      <c r="G71" s="18" t="n">
        <v>1957.553</v>
      </c>
      <c r="H71" s="18" t="n">
        <v>0</v>
      </c>
      <c r="I71" s="18" t="n">
        <v>1957.553</v>
      </c>
      <c r="J71" s="18" t="n">
        <v>0</v>
      </c>
      <c r="K71" s="18" t="n">
        <v>0</v>
      </c>
      <c r="L71" s="18" t="n">
        <v>0</v>
      </c>
    </row>
    <row r="72" customFormat="false" ht="60.4" hidden="false" customHeight="true" outlineLevel="0" collapsed="false">
      <c r="A72" s="19" t="s">
        <v>53</v>
      </c>
      <c r="B72" s="19"/>
      <c r="C72" s="9" t="s">
        <v>20</v>
      </c>
      <c r="D72" s="9" t="n">
        <v>2016</v>
      </c>
      <c r="E72" s="9" t="n">
        <v>2016</v>
      </c>
      <c r="F72" s="9" t="n">
        <v>2016</v>
      </c>
      <c r="G72" s="18" t="n">
        <v>419.996</v>
      </c>
      <c r="H72" s="18" t="n">
        <v>0</v>
      </c>
      <c r="I72" s="18" t="n">
        <v>0</v>
      </c>
      <c r="J72" s="18" t="n">
        <v>419.996</v>
      </c>
      <c r="K72" s="18" t="n">
        <v>0</v>
      </c>
      <c r="L72" s="18" t="n">
        <v>0</v>
      </c>
    </row>
    <row r="73" customFormat="false" ht="60.4" hidden="false" customHeight="true" outlineLevel="0" collapsed="false">
      <c r="A73" s="19" t="s">
        <v>54</v>
      </c>
      <c r="B73" s="19"/>
      <c r="C73" s="9" t="s">
        <v>20</v>
      </c>
      <c r="D73" s="9" t="n">
        <v>2016</v>
      </c>
      <c r="E73" s="9" t="n">
        <v>2016</v>
      </c>
      <c r="F73" s="9" t="n">
        <v>2016</v>
      </c>
      <c r="G73" s="18" t="n">
        <v>205.69523</v>
      </c>
      <c r="H73" s="18" t="n">
        <v>0</v>
      </c>
      <c r="I73" s="18" t="n">
        <v>0</v>
      </c>
      <c r="J73" s="18" t="n">
        <v>205.69523</v>
      </c>
      <c r="K73" s="18" t="n">
        <v>0</v>
      </c>
      <c r="L73" s="18" t="n">
        <v>0</v>
      </c>
    </row>
    <row r="74" customFormat="false" ht="60.4" hidden="false" customHeight="true" outlineLevel="0" collapsed="false">
      <c r="A74" s="19" t="s">
        <v>55</v>
      </c>
      <c r="B74" s="19"/>
      <c r="C74" s="9" t="s">
        <v>20</v>
      </c>
      <c r="D74" s="9" t="n">
        <v>2016</v>
      </c>
      <c r="E74" s="9" t="n">
        <v>2016</v>
      </c>
      <c r="F74" s="9" t="n">
        <v>2016</v>
      </c>
      <c r="G74" s="18" t="n">
        <v>424.30867</v>
      </c>
      <c r="H74" s="18" t="n">
        <v>0</v>
      </c>
      <c r="I74" s="18" t="n">
        <v>0</v>
      </c>
      <c r="J74" s="18" t="n">
        <v>424.30867</v>
      </c>
      <c r="K74" s="18" t="n">
        <v>0</v>
      </c>
      <c r="L74" s="18" t="n">
        <v>0</v>
      </c>
    </row>
    <row r="75" customFormat="false" ht="60.4" hidden="false" customHeight="true" outlineLevel="0" collapsed="false">
      <c r="A75" s="19" t="s">
        <v>56</v>
      </c>
      <c r="B75" s="19"/>
      <c r="C75" s="9" t="s">
        <v>20</v>
      </c>
      <c r="D75" s="9" t="n">
        <v>2016</v>
      </c>
      <c r="E75" s="9" t="n">
        <v>2016</v>
      </c>
      <c r="F75" s="9" t="n">
        <v>2016</v>
      </c>
      <c r="G75" s="18" t="n">
        <v>1035.455</v>
      </c>
      <c r="H75" s="18" t="n">
        <v>0</v>
      </c>
      <c r="I75" s="18" t="n">
        <v>585.255</v>
      </c>
      <c r="J75" s="18" t="n">
        <v>450.2</v>
      </c>
      <c r="K75" s="18" t="n">
        <v>0</v>
      </c>
      <c r="L75" s="18" t="n">
        <v>0</v>
      </c>
    </row>
    <row r="76" customFormat="false" ht="60.4" hidden="false" customHeight="true" outlineLevel="0" collapsed="false">
      <c r="A76" s="19" t="s">
        <v>57</v>
      </c>
      <c r="B76" s="19"/>
      <c r="C76" s="9" t="s">
        <v>20</v>
      </c>
      <c r="D76" s="9" t="n">
        <v>2016</v>
      </c>
      <c r="E76" s="9" t="n">
        <v>2016</v>
      </c>
      <c r="F76" s="9" t="n">
        <v>2016</v>
      </c>
      <c r="G76" s="18" t="n">
        <v>99.8001</v>
      </c>
      <c r="H76" s="18" t="n">
        <v>0</v>
      </c>
      <c r="I76" s="18" t="n">
        <v>0</v>
      </c>
      <c r="J76" s="18" t="n">
        <v>99.8001</v>
      </c>
      <c r="K76" s="18" t="n">
        <v>0</v>
      </c>
      <c r="L76" s="18" t="n">
        <v>0</v>
      </c>
    </row>
    <row r="77" customFormat="false" ht="60.4" hidden="false" customHeight="true" outlineLevel="0" collapsed="false">
      <c r="A77" s="19" t="s">
        <v>58</v>
      </c>
      <c r="B77" s="19"/>
      <c r="C77" s="9" t="s">
        <v>50</v>
      </c>
      <c r="D77" s="9" t="n">
        <v>2016</v>
      </c>
      <c r="E77" s="9" t="n">
        <v>2016</v>
      </c>
      <c r="F77" s="9" t="n">
        <v>2016</v>
      </c>
      <c r="G77" s="18" t="n">
        <v>733.25955</v>
      </c>
      <c r="H77" s="18" t="n">
        <v>0</v>
      </c>
      <c r="I77" s="18" t="n">
        <v>733.25955</v>
      </c>
      <c r="J77" s="18" t="n">
        <v>0</v>
      </c>
      <c r="K77" s="18" t="n">
        <v>0</v>
      </c>
      <c r="L77" s="18" t="n">
        <v>0</v>
      </c>
    </row>
    <row r="78" customFormat="false" ht="60.4" hidden="false" customHeight="true" outlineLevel="0" collapsed="false">
      <c r="A78" s="19" t="s">
        <v>59</v>
      </c>
      <c r="B78" s="19"/>
      <c r="C78" s="9" t="s">
        <v>20</v>
      </c>
      <c r="D78" s="9" t="n">
        <v>2016</v>
      </c>
      <c r="E78" s="9" t="n">
        <v>2016</v>
      </c>
      <c r="F78" s="9" t="n">
        <v>2016</v>
      </c>
      <c r="G78" s="18" t="n">
        <v>148.15577</v>
      </c>
      <c r="H78" s="18" t="n">
        <v>0</v>
      </c>
      <c r="I78" s="18" t="n">
        <v>148.15577</v>
      </c>
      <c r="J78" s="18" t="n">
        <v>0</v>
      </c>
      <c r="K78" s="18" t="n">
        <v>0</v>
      </c>
      <c r="L78" s="18" t="n">
        <v>0</v>
      </c>
    </row>
    <row r="79" customFormat="false" ht="60.4" hidden="false" customHeight="true" outlineLevel="0" collapsed="false">
      <c r="A79" s="19" t="s">
        <v>60</v>
      </c>
      <c r="B79" s="19"/>
      <c r="C79" s="9" t="s">
        <v>50</v>
      </c>
      <c r="D79" s="9" t="n">
        <v>2016</v>
      </c>
      <c r="E79" s="9" t="n">
        <v>2017</v>
      </c>
      <c r="F79" s="9" t="n">
        <v>2017</v>
      </c>
      <c r="G79" s="18" t="n">
        <v>1110.3214</v>
      </c>
      <c r="H79" s="18" t="n">
        <v>0</v>
      </c>
      <c r="I79" s="18" t="n">
        <v>0</v>
      </c>
      <c r="J79" s="18" t="n">
        <v>1110.3214</v>
      </c>
      <c r="K79" s="18" t="n">
        <v>0</v>
      </c>
      <c r="L79" s="18" t="n">
        <v>0</v>
      </c>
    </row>
    <row r="80" customFormat="false" ht="60.4" hidden="false" customHeight="true" outlineLevel="0" collapsed="false">
      <c r="A80" s="19" t="s">
        <v>61</v>
      </c>
      <c r="B80" s="19"/>
      <c r="C80" s="9" t="s">
        <v>20</v>
      </c>
      <c r="D80" s="9" t="n">
        <v>2017</v>
      </c>
      <c r="E80" s="9" t="n">
        <v>2017</v>
      </c>
      <c r="F80" s="9" t="n">
        <v>2017</v>
      </c>
      <c r="G80" s="18" t="n">
        <v>1088.51508</v>
      </c>
      <c r="H80" s="18" t="n">
        <v>0</v>
      </c>
      <c r="I80" s="18" t="n">
        <v>0</v>
      </c>
      <c r="J80" s="18" t="n">
        <v>1088.51508</v>
      </c>
      <c r="K80" s="18" t="n">
        <v>0</v>
      </c>
      <c r="L80" s="18" t="n">
        <v>0</v>
      </c>
    </row>
    <row r="81" customFormat="false" ht="60.4" hidden="false" customHeight="true" outlineLevel="0" collapsed="false">
      <c r="A81" s="19" t="s">
        <v>62</v>
      </c>
      <c r="B81" s="19"/>
      <c r="C81" s="9" t="s">
        <v>20</v>
      </c>
      <c r="D81" s="9" t="n">
        <v>2017</v>
      </c>
      <c r="E81" s="9" t="n">
        <v>2017</v>
      </c>
      <c r="F81" s="9" t="n">
        <v>2017</v>
      </c>
      <c r="G81" s="18" t="n">
        <v>990</v>
      </c>
      <c r="H81" s="18" t="n">
        <v>0</v>
      </c>
      <c r="I81" s="18" t="n">
        <v>0</v>
      </c>
      <c r="J81" s="18" t="n">
        <v>990</v>
      </c>
      <c r="K81" s="18" t="n">
        <v>0</v>
      </c>
      <c r="L81" s="18" t="n">
        <v>0</v>
      </c>
    </row>
    <row r="82" customFormat="false" ht="60.4" hidden="false" customHeight="true" outlineLevel="0" collapsed="false">
      <c r="A82" s="19" t="s">
        <v>63</v>
      </c>
      <c r="B82" s="19"/>
      <c r="C82" s="9" t="s">
        <v>20</v>
      </c>
      <c r="D82" s="9" t="n">
        <v>2017</v>
      </c>
      <c r="E82" s="9" t="n">
        <v>2017</v>
      </c>
      <c r="F82" s="9" t="n">
        <v>2017</v>
      </c>
      <c r="G82" s="18" t="n">
        <v>97</v>
      </c>
      <c r="H82" s="18" t="n">
        <v>0</v>
      </c>
      <c r="I82" s="18" t="n">
        <v>0</v>
      </c>
      <c r="J82" s="18" t="n">
        <v>97</v>
      </c>
      <c r="K82" s="18" t="n">
        <v>0</v>
      </c>
      <c r="L82" s="18" t="n">
        <v>0</v>
      </c>
    </row>
    <row r="83" customFormat="false" ht="60.4" hidden="false" customHeight="true" outlineLevel="0" collapsed="false">
      <c r="A83" s="19" t="s">
        <v>64</v>
      </c>
      <c r="B83" s="19"/>
      <c r="C83" s="9" t="s">
        <v>20</v>
      </c>
      <c r="D83" s="9" t="n">
        <v>2017</v>
      </c>
      <c r="E83" s="9" t="n">
        <v>2017</v>
      </c>
      <c r="F83" s="9" t="n">
        <v>2017</v>
      </c>
      <c r="G83" s="18" t="n">
        <v>702.50081</v>
      </c>
      <c r="H83" s="18" t="n">
        <v>0</v>
      </c>
      <c r="I83" s="18" t="n">
        <v>0</v>
      </c>
      <c r="J83" s="18" t="n">
        <v>702.50081</v>
      </c>
      <c r="K83" s="18" t="n">
        <v>0</v>
      </c>
      <c r="L83" s="18" t="n">
        <v>0</v>
      </c>
    </row>
    <row r="84" customFormat="false" ht="60.4" hidden="false" customHeight="true" outlineLevel="0" collapsed="false">
      <c r="A84" s="19" t="s">
        <v>65</v>
      </c>
      <c r="B84" s="19"/>
      <c r="C84" s="9" t="s">
        <v>20</v>
      </c>
      <c r="D84" s="9" t="n">
        <v>2017</v>
      </c>
      <c r="E84" s="9" t="n">
        <v>2018</v>
      </c>
      <c r="F84" s="9" t="n">
        <v>2017</v>
      </c>
      <c r="G84" s="18" t="n">
        <v>4276.8</v>
      </c>
      <c r="H84" s="18" t="n">
        <v>0</v>
      </c>
      <c r="I84" s="18" t="n">
        <v>0</v>
      </c>
      <c r="J84" s="18" t="n">
        <v>0</v>
      </c>
      <c r="K84" s="18" t="n">
        <v>4276.8</v>
      </c>
      <c r="L84" s="18" t="n">
        <v>0</v>
      </c>
    </row>
    <row r="85" customFormat="false" ht="60.4" hidden="false" customHeight="true" outlineLevel="0" collapsed="false">
      <c r="A85" s="19"/>
      <c r="B85" s="19"/>
      <c r="C85" s="9"/>
      <c r="D85" s="9"/>
      <c r="E85" s="9"/>
      <c r="F85" s="9" t="n">
        <v>2018</v>
      </c>
      <c r="G85" s="18" t="n">
        <v>98.5</v>
      </c>
      <c r="H85" s="18" t="n">
        <v>0</v>
      </c>
      <c r="I85" s="18" t="n">
        <v>0</v>
      </c>
      <c r="J85" s="18" t="n">
        <v>0</v>
      </c>
      <c r="K85" s="18" t="n">
        <v>98.5</v>
      </c>
      <c r="L85" s="18" t="n">
        <v>0</v>
      </c>
    </row>
    <row r="86" customFormat="false" ht="71.3" hidden="false" customHeight="true" outlineLevel="0" collapsed="false">
      <c r="A86" s="19" t="s">
        <v>66</v>
      </c>
      <c r="B86" s="19"/>
      <c r="C86" s="9" t="s">
        <v>67</v>
      </c>
      <c r="D86" s="9" t="n">
        <v>2018</v>
      </c>
      <c r="E86" s="9" t="n">
        <v>2018</v>
      </c>
      <c r="F86" s="29" t="n">
        <v>2018</v>
      </c>
      <c r="G86" s="20" t="n">
        <v>6080</v>
      </c>
      <c r="H86" s="20" t="n">
        <v>0</v>
      </c>
      <c r="I86" s="20" t="n">
        <v>0</v>
      </c>
      <c r="J86" s="20" t="n">
        <v>0</v>
      </c>
      <c r="K86" s="20" t="n">
        <v>6080</v>
      </c>
      <c r="L86" s="20" t="n">
        <v>0</v>
      </c>
    </row>
    <row r="87" customFormat="false" ht="60.4" hidden="false" customHeight="true" outlineLevel="0" collapsed="false">
      <c r="A87" s="19" t="s">
        <v>68</v>
      </c>
      <c r="B87" s="19"/>
      <c r="C87" s="9" t="s">
        <v>20</v>
      </c>
      <c r="D87" s="9" t="n">
        <v>2017</v>
      </c>
      <c r="E87" s="9" t="n">
        <v>2017</v>
      </c>
      <c r="F87" s="9" t="n">
        <v>2017</v>
      </c>
      <c r="G87" s="18" t="n">
        <v>140</v>
      </c>
      <c r="H87" s="18" t="n">
        <v>0</v>
      </c>
      <c r="I87" s="18" t="n">
        <v>0</v>
      </c>
      <c r="J87" s="18" t="n">
        <v>0</v>
      </c>
      <c r="K87" s="18" t="n">
        <v>140</v>
      </c>
      <c r="L87" s="18" t="n">
        <v>0</v>
      </c>
    </row>
    <row r="88" s="35" customFormat="true" ht="25.9" hidden="false" customHeight="true" outlineLevel="0" collapsed="false">
      <c r="A88" s="22" t="s">
        <v>69</v>
      </c>
      <c r="B88" s="22"/>
      <c r="C88" s="32"/>
      <c r="D88" s="33"/>
      <c r="E88" s="33"/>
      <c r="F88" s="33"/>
      <c r="G88" s="34" t="n">
        <f aca="false">SUM(G23:G25)</f>
        <v>138502.30975</v>
      </c>
      <c r="H88" s="34" t="n">
        <f aca="false">SUM(H23:H25)</f>
        <v>0</v>
      </c>
      <c r="I88" s="34" t="n">
        <f aca="false">SUM(I23:I25)</f>
        <v>30392.57255</v>
      </c>
      <c r="J88" s="34" t="n">
        <f aca="false">SUM(J23:J25)</f>
        <v>5588.33729</v>
      </c>
      <c r="K88" s="34" t="n">
        <f aca="false">SUM(K23:K25)</f>
        <v>102521.39991</v>
      </c>
      <c r="L88" s="34" t="n">
        <f aca="false">SUM(L23:L25)</f>
        <v>0</v>
      </c>
    </row>
    <row r="89" customFormat="false" ht="23.65" hidden="false" customHeight="true" outlineLevel="0" collapsed="false">
      <c r="A89" s="27" t="s">
        <v>70</v>
      </c>
      <c r="B89" s="27"/>
      <c r="C89" s="16" t="s">
        <v>20</v>
      </c>
      <c r="D89" s="16" t="n">
        <v>2016</v>
      </c>
      <c r="E89" s="16" t="n">
        <v>2018</v>
      </c>
      <c r="F89" s="16" t="n">
        <v>2016</v>
      </c>
      <c r="G89" s="17" t="n">
        <f aca="false">SUM(G92+G95+G98+G101+G102+G104+G106)</f>
        <v>49376.00214</v>
      </c>
      <c r="H89" s="17" t="n">
        <f aca="false">SUM(H92+H95+H98+H101+H102+H104+H106)</f>
        <v>0</v>
      </c>
      <c r="I89" s="17" t="n">
        <f aca="false">SUM(I92+I95+I98+I101+I102+I104+I106)</f>
        <v>0</v>
      </c>
      <c r="J89" s="17" t="n">
        <f aca="false">SUM(J92+J95+J98+J101+J102+J104+J106)</f>
        <v>0</v>
      </c>
      <c r="K89" s="17" t="n">
        <f aca="false">SUM(K92+K95+K98+K101+K102+K104+K106)</f>
        <v>49376.00214</v>
      </c>
      <c r="L89" s="17" t="n">
        <f aca="false">SUM(L92+L95+L98+L101+L102+L104+L106)</f>
        <v>0</v>
      </c>
    </row>
    <row r="90" customFormat="false" ht="22.7" hidden="false" customHeight="true" outlineLevel="0" collapsed="false">
      <c r="A90" s="27"/>
      <c r="B90" s="27"/>
      <c r="C90" s="16"/>
      <c r="D90" s="16"/>
      <c r="E90" s="16"/>
      <c r="F90" s="16" t="n">
        <v>2017</v>
      </c>
      <c r="G90" s="17" t="n">
        <f aca="false">SUM(G93+G96+G99+G103+G105)</f>
        <v>46447.52942</v>
      </c>
      <c r="H90" s="17" t="n">
        <f aca="false">SUM(H93+H96+H99+H103+H105)</f>
        <v>0</v>
      </c>
      <c r="I90" s="17" t="n">
        <f aca="false">SUM(I93+I96+I99+I103+I105)</f>
        <v>0</v>
      </c>
      <c r="J90" s="17" t="n">
        <f aca="false">SUM(J93+J96+J99+J103+J105)</f>
        <v>0</v>
      </c>
      <c r="K90" s="17" t="n">
        <f aca="false">SUM(K93+K96+K99+K103+K105)</f>
        <v>46447.52942</v>
      </c>
      <c r="L90" s="17" t="n">
        <f aca="false">SUM(L93+L96+L99+L103+L105)</f>
        <v>0</v>
      </c>
    </row>
    <row r="91" customFormat="false" ht="22.7" hidden="false" customHeight="true" outlineLevel="0" collapsed="false">
      <c r="A91" s="27"/>
      <c r="B91" s="27"/>
      <c r="C91" s="16"/>
      <c r="D91" s="16"/>
      <c r="E91" s="16"/>
      <c r="F91" s="16" t="n">
        <v>2018</v>
      </c>
      <c r="G91" s="17" t="n">
        <f aca="false">SUM(G94+G97+G100+G107)</f>
        <v>43543.906</v>
      </c>
      <c r="H91" s="17" t="n">
        <f aca="false">SUM(H94+H97+H100+H107)</f>
        <v>0</v>
      </c>
      <c r="I91" s="17" t="n">
        <f aca="false">SUM(I94+I97+I100+I107)</f>
        <v>0</v>
      </c>
      <c r="J91" s="17" t="n">
        <f aca="false">SUM(J94+J97+J100+J107)</f>
        <v>0</v>
      </c>
      <c r="K91" s="17" t="n">
        <f aca="false">SUM(K94+K97+K100+K107)</f>
        <v>43543.906</v>
      </c>
      <c r="L91" s="17" t="n">
        <f aca="false">SUM(L94+L97+L100+L107)</f>
        <v>0</v>
      </c>
    </row>
    <row r="92" customFormat="false" ht="22.7" hidden="false" customHeight="true" outlineLevel="0" collapsed="false">
      <c r="A92" s="19" t="s">
        <v>71</v>
      </c>
      <c r="B92" s="19"/>
      <c r="C92" s="9" t="s">
        <v>20</v>
      </c>
      <c r="D92" s="9" t="n">
        <v>2016</v>
      </c>
      <c r="E92" s="9" t="n">
        <v>2018</v>
      </c>
      <c r="F92" s="9" t="n">
        <v>2016</v>
      </c>
      <c r="G92" s="18" t="n">
        <v>44205.3</v>
      </c>
      <c r="H92" s="18" t="n">
        <v>0</v>
      </c>
      <c r="I92" s="18" t="n">
        <v>0</v>
      </c>
      <c r="J92" s="18" t="n">
        <v>0</v>
      </c>
      <c r="K92" s="18" t="n">
        <v>44205.3</v>
      </c>
      <c r="L92" s="18" t="n">
        <v>0</v>
      </c>
    </row>
    <row r="93" customFormat="false" ht="22.7" hidden="false" customHeight="true" outlineLevel="0" collapsed="false">
      <c r="A93" s="19"/>
      <c r="B93" s="19"/>
      <c r="C93" s="9"/>
      <c r="D93" s="9"/>
      <c r="E93" s="9"/>
      <c r="F93" s="9" t="n">
        <v>2017</v>
      </c>
      <c r="G93" s="18" t="n">
        <v>40199.13374</v>
      </c>
      <c r="H93" s="18" t="n">
        <v>0</v>
      </c>
      <c r="I93" s="18" t="n">
        <v>0</v>
      </c>
      <c r="J93" s="18" t="n">
        <v>0</v>
      </c>
      <c r="K93" s="18" t="n">
        <v>40199.13374</v>
      </c>
      <c r="L93" s="18" t="n">
        <v>0</v>
      </c>
    </row>
    <row r="94" customFormat="false" ht="22.7" hidden="false" customHeight="true" outlineLevel="0" collapsed="false">
      <c r="A94" s="19"/>
      <c r="B94" s="19"/>
      <c r="C94" s="9"/>
      <c r="D94" s="9"/>
      <c r="E94" s="9"/>
      <c r="F94" s="9" t="n">
        <v>2018</v>
      </c>
      <c r="G94" s="18" t="n">
        <v>0</v>
      </c>
      <c r="H94" s="18" t="n">
        <v>0</v>
      </c>
      <c r="I94" s="18" t="n">
        <v>0</v>
      </c>
      <c r="J94" s="18" t="n">
        <v>0</v>
      </c>
      <c r="K94" s="18" t="n">
        <v>0</v>
      </c>
      <c r="L94" s="18" t="n">
        <v>0</v>
      </c>
    </row>
    <row r="95" customFormat="false" ht="22.7" hidden="false" customHeight="true" outlineLevel="0" collapsed="false">
      <c r="A95" s="19" t="s">
        <v>72</v>
      </c>
      <c r="B95" s="19"/>
      <c r="C95" s="9" t="s">
        <v>20</v>
      </c>
      <c r="D95" s="9" t="n">
        <v>2016</v>
      </c>
      <c r="E95" s="9" t="n">
        <v>2018</v>
      </c>
      <c r="F95" s="9" t="n">
        <v>2016</v>
      </c>
      <c r="G95" s="18" t="n">
        <v>1629.1</v>
      </c>
      <c r="H95" s="18" t="n">
        <v>0</v>
      </c>
      <c r="I95" s="18" t="n">
        <v>0</v>
      </c>
      <c r="J95" s="18" t="n">
        <v>0</v>
      </c>
      <c r="K95" s="18" t="n">
        <v>1629.1</v>
      </c>
      <c r="L95" s="18" t="n">
        <v>0</v>
      </c>
    </row>
    <row r="96" customFormat="false" ht="22.7" hidden="false" customHeight="true" outlineLevel="0" collapsed="false">
      <c r="A96" s="19"/>
      <c r="B96" s="19"/>
      <c r="C96" s="9"/>
      <c r="D96" s="9"/>
      <c r="E96" s="9"/>
      <c r="F96" s="9" t="n">
        <v>2017</v>
      </c>
      <c r="G96" s="18" t="n">
        <v>1718.26</v>
      </c>
      <c r="H96" s="18" t="n">
        <v>0</v>
      </c>
      <c r="I96" s="18" t="n">
        <v>0</v>
      </c>
      <c r="J96" s="18" t="n">
        <v>0</v>
      </c>
      <c r="K96" s="18" t="n">
        <v>1718.26</v>
      </c>
      <c r="L96" s="18" t="n">
        <v>0</v>
      </c>
    </row>
    <row r="97" customFormat="false" ht="22.7" hidden="false" customHeight="true" outlineLevel="0" collapsed="false">
      <c r="A97" s="19"/>
      <c r="B97" s="19"/>
      <c r="C97" s="9"/>
      <c r="D97" s="9"/>
      <c r="E97" s="9"/>
      <c r="F97" s="9" t="n">
        <v>2018</v>
      </c>
      <c r="G97" s="18" t="n">
        <v>0</v>
      </c>
      <c r="H97" s="18" t="n">
        <v>0</v>
      </c>
      <c r="I97" s="18" t="n">
        <v>0</v>
      </c>
      <c r="J97" s="18" t="n">
        <v>0</v>
      </c>
      <c r="K97" s="18" t="n">
        <v>0</v>
      </c>
      <c r="L97" s="18" t="n">
        <v>0</v>
      </c>
    </row>
    <row r="98" customFormat="false" ht="22.7" hidden="false" customHeight="true" outlineLevel="0" collapsed="false">
      <c r="A98" s="19" t="s">
        <v>73</v>
      </c>
      <c r="B98" s="19"/>
      <c r="C98" s="9" t="s">
        <v>20</v>
      </c>
      <c r="D98" s="9" t="n">
        <v>2016</v>
      </c>
      <c r="E98" s="9" t="n">
        <v>2018</v>
      </c>
      <c r="F98" s="9" t="n">
        <v>2016</v>
      </c>
      <c r="G98" s="18" t="n">
        <v>400</v>
      </c>
      <c r="H98" s="18" t="n">
        <v>0</v>
      </c>
      <c r="I98" s="18" t="n">
        <v>0</v>
      </c>
      <c r="J98" s="18" t="n">
        <v>0</v>
      </c>
      <c r="K98" s="18" t="n">
        <v>400</v>
      </c>
      <c r="L98" s="18" t="n">
        <v>0</v>
      </c>
    </row>
    <row r="99" customFormat="false" ht="22.7" hidden="false" customHeight="true" outlineLevel="0" collapsed="false">
      <c r="A99" s="19"/>
      <c r="B99" s="19"/>
      <c r="C99" s="9"/>
      <c r="D99" s="9"/>
      <c r="E99" s="9"/>
      <c r="F99" s="9" t="n">
        <v>2017</v>
      </c>
      <c r="G99" s="18" t="n">
        <v>495</v>
      </c>
      <c r="H99" s="18" t="n">
        <v>0</v>
      </c>
      <c r="I99" s="18" t="n">
        <v>0</v>
      </c>
      <c r="J99" s="18" t="n">
        <v>0</v>
      </c>
      <c r="K99" s="18" t="n">
        <v>495</v>
      </c>
      <c r="L99" s="18" t="n">
        <v>0</v>
      </c>
    </row>
    <row r="100" customFormat="false" ht="22.7" hidden="false" customHeight="true" outlineLevel="0" collapsed="false">
      <c r="A100" s="19"/>
      <c r="B100" s="19"/>
      <c r="C100" s="9"/>
      <c r="D100" s="9"/>
      <c r="E100" s="9"/>
      <c r="F100" s="9" t="n">
        <v>2018</v>
      </c>
      <c r="G100" s="18" t="n">
        <v>430.206</v>
      </c>
      <c r="H100" s="18" t="n">
        <v>0</v>
      </c>
      <c r="I100" s="18" t="n">
        <v>0</v>
      </c>
      <c r="J100" s="18" t="n">
        <v>0</v>
      </c>
      <c r="K100" s="18" t="n">
        <v>430.206</v>
      </c>
      <c r="L100" s="18" t="n">
        <v>0</v>
      </c>
    </row>
    <row r="101" customFormat="false" ht="63.25" hidden="false" customHeight="true" outlineLevel="0" collapsed="false">
      <c r="A101" s="30" t="s">
        <v>74</v>
      </c>
      <c r="B101" s="30"/>
      <c r="C101" s="9" t="s">
        <v>20</v>
      </c>
      <c r="D101" s="9" t="n">
        <v>2016</v>
      </c>
      <c r="E101" s="9" t="n">
        <v>2016</v>
      </c>
      <c r="F101" s="9" t="n">
        <v>2016</v>
      </c>
      <c r="G101" s="18" t="n">
        <v>266</v>
      </c>
      <c r="H101" s="18" t="n">
        <v>0</v>
      </c>
      <c r="I101" s="18" t="n">
        <v>0</v>
      </c>
      <c r="J101" s="18" t="n">
        <v>0</v>
      </c>
      <c r="K101" s="18" t="n">
        <v>266</v>
      </c>
      <c r="L101" s="18" t="n">
        <v>0</v>
      </c>
    </row>
    <row r="102" customFormat="false" ht="44.05" hidden="false" customHeight="true" outlineLevel="0" collapsed="false">
      <c r="A102" s="19" t="s">
        <v>75</v>
      </c>
      <c r="B102" s="19"/>
      <c r="C102" s="9" t="s">
        <v>20</v>
      </c>
      <c r="D102" s="9" t="n">
        <v>2016</v>
      </c>
      <c r="E102" s="9" t="n">
        <v>2017</v>
      </c>
      <c r="F102" s="9" t="n">
        <v>2016</v>
      </c>
      <c r="G102" s="18" t="n">
        <v>1943.859</v>
      </c>
      <c r="H102" s="18" t="n">
        <v>0</v>
      </c>
      <c r="I102" s="18" t="n">
        <v>0</v>
      </c>
      <c r="J102" s="18" t="n">
        <v>0</v>
      </c>
      <c r="K102" s="18" t="n">
        <v>1943.859</v>
      </c>
      <c r="L102" s="18" t="n">
        <v>0</v>
      </c>
    </row>
    <row r="103" customFormat="false" ht="44.05" hidden="false" customHeight="true" outlineLevel="0" collapsed="false">
      <c r="A103" s="19"/>
      <c r="B103" s="19"/>
      <c r="C103" s="9"/>
      <c r="D103" s="9"/>
      <c r="E103" s="9"/>
      <c r="F103" s="9" t="n">
        <v>2017</v>
      </c>
      <c r="G103" s="18" t="n">
        <v>3935.13568</v>
      </c>
      <c r="H103" s="18" t="n">
        <v>0</v>
      </c>
      <c r="I103" s="18" t="n">
        <v>0</v>
      </c>
      <c r="J103" s="18" t="n">
        <v>0</v>
      </c>
      <c r="K103" s="18" t="n">
        <v>3935.13568</v>
      </c>
      <c r="L103" s="18" t="n">
        <v>0</v>
      </c>
    </row>
    <row r="104" customFormat="false" ht="42.6" hidden="false" customHeight="true" outlineLevel="0" collapsed="false">
      <c r="A104" s="19" t="s">
        <v>76</v>
      </c>
      <c r="B104" s="19"/>
      <c r="C104" s="9" t="s">
        <v>20</v>
      </c>
      <c r="D104" s="9" t="n">
        <v>2016</v>
      </c>
      <c r="E104" s="9" t="n">
        <v>2017</v>
      </c>
      <c r="F104" s="9" t="n">
        <v>2016</v>
      </c>
      <c r="G104" s="18" t="n">
        <v>831.74314</v>
      </c>
      <c r="H104" s="18" t="n">
        <v>0</v>
      </c>
      <c r="I104" s="18" t="n">
        <v>0</v>
      </c>
      <c r="J104" s="18" t="n">
        <v>0</v>
      </c>
      <c r="K104" s="18" t="n">
        <v>831.74314</v>
      </c>
      <c r="L104" s="18" t="n">
        <v>0</v>
      </c>
    </row>
    <row r="105" customFormat="false" ht="42.6" hidden="false" customHeight="true" outlineLevel="0" collapsed="false">
      <c r="A105" s="19"/>
      <c r="B105" s="19"/>
      <c r="C105" s="9"/>
      <c r="D105" s="9"/>
      <c r="E105" s="9"/>
      <c r="F105" s="9" t="n">
        <v>2017</v>
      </c>
      <c r="G105" s="18" t="n">
        <v>100</v>
      </c>
      <c r="H105" s="18" t="n">
        <v>0</v>
      </c>
      <c r="I105" s="18" t="n">
        <v>0</v>
      </c>
      <c r="J105" s="18" t="n">
        <v>0</v>
      </c>
      <c r="K105" s="18" t="n">
        <v>100</v>
      </c>
      <c r="L105" s="18" t="n">
        <v>0</v>
      </c>
    </row>
    <row r="106" customFormat="false" ht="65.25" hidden="false" customHeight="true" outlineLevel="0" collapsed="false">
      <c r="A106" s="19" t="s">
        <v>77</v>
      </c>
      <c r="B106" s="19"/>
      <c r="C106" s="9" t="s">
        <v>20</v>
      </c>
      <c r="D106" s="9" t="n">
        <v>2016</v>
      </c>
      <c r="E106" s="9" t="n">
        <v>2016</v>
      </c>
      <c r="F106" s="9" t="n">
        <v>2016</v>
      </c>
      <c r="G106" s="18" t="n">
        <v>100</v>
      </c>
      <c r="H106" s="18" t="n">
        <v>0</v>
      </c>
      <c r="I106" s="18" t="n">
        <v>0</v>
      </c>
      <c r="J106" s="18" t="n">
        <v>0</v>
      </c>
      <c r="K106" s="18" t="n">
        <v>100</v>
      </c>
      <c r="L106" s="18" t="n">
        <v>0</v>
      </c>
    </row>
    <row r="107" customFormat="false" ht="63.25" hidden="false" customHeight="true" outlineLevel="0" collapsed="false">
      <c r="A107" s="19" t="s">
        <v>78</v>
      </c>
      <c r="B107" s="19"/>
      <c r="C107" s="9" t="s">
        <v>20</v>
      </c>
      <c r="D107" s="9" t="n">
        <v>2018</v>
      </c>
      <c r="E107" s="9" t="n">
        <v>2018</v>
      </c>
      <c r="F107" s="9" t="n">
        <v>2018</v>
      </c>
      <c r="G107" s="18" t="n">
        <v>43113.7</v>
      </c>
      <c r="H107" s="18" t="n">
        <v>0</v>
      </c>
      <c r="I107" s="18" t="n">
        <v>0</v>
      </c>
      <c r="J107" s="18" t="n">
        <v>0</v>
      </c>
      <c r="K107" s="18" t="n">
        <v>43113.7</v>
      </c>
      <c r="L107" s="18" t="n">
        <v>0</v>
      </c>
    </row>
    <row r="108" customFormat="false" ht="22.7" hidden="false" customHeight="true" outlineLevel="0" collapsed="false">
      <c r="A108" s="22" t="s">
        <v>79</v>
      </c>
      <c r="B108" s="22"/>
      <c r="C108" s="23"/>
      <c r="D108" s="24"/>
      <c r="E108" s="24"/>
      <c r="F108" s="24"/>
      <c r="G108" s="34" t="n">
        <f aca="false">SUM(G89:G91)</f>
        <v>139367.43756</v>
      </c>
      <c r="H108" s="34" t="n">
        <f aca="false">SUM(H92:H107)</f>
        <v>0</v>
      </c>
      <c r="I108" s="34" t="n">
        <f aca="false">SUM(I92:I107)</f>
        <v>0</v>
      </c>
      <c r="J108" s="34" t="n">
        <f aca="false">SUM(J92:J107)</f>
        <v>0</v>
      </c>
      <c r="K108" s="34" t="n">
        <f aca="false">SUM(K92:K107)</f>
        <v>139367.43756</v>
      </c>
      <c r="L108" s="34" t="n">
        <f aca="false">SUM(L92:L104)</f>
        <v>0</v>
      </c>
    </row>
    <row r="109" customFormat="false" ht="25.55" hidden="false" customHeight="true" outlineLevel="0" collapsed="false">
      <c r="A109" s="27" t="s">
        <v>80</v>
      </c>
      <c r="B109" s="27"/>
      <c r="C109" s="16" t="s">
        <v>17</v>
      </c>
      <c r="D109" s="36" t="n">
        <v>2016</v>
      </c>
      <c r="E109" s="36" t="n">
        <v>2018</v>
      </c>
      <c r="F109" s="36" t="n">
        <v>2016</v>
      </c>
      <c r="G109" s="37" t="n">
        <f aca="false">G117</f>
        <v>1258.96435</v>
      </c>
      <c r="H109" s="37" t="n">
        <f aca="false">H117</f>
        <v>0</v>
      </c>
      <c r="I109" s="37" t="n">
        <f aca="false">I117</f>
        <v>1150.79</v>
      </c>
      <c r="J109" s="37" t="n">
        <f aca="false">J117</f>
        <v>0</v>
      </c>
      <c r="K109" s="37" t="n">
        <f aca="false">K117</f>
        <v>108.17435</v>
      </c>
      <c r="L109" s="37" t="n">
        <f aca="false">L117</f>
        <v>0</v>
      </c>
    </row>
    <row r="110" customFormat="false" ht="25.55" hidden="false" customHeight="true" outlineLevel="0" collapsed="false">
      <c r="A110" s="27"/>
      <c r="B110" s="27"/>
      <c r="C110" s="16"/>
      <c r="D110" s="36"/>
      <c r="E110" s="36"/>
      <c r="F110" s="36" t="n">
        <v>2017</v>
      </c>
      <c r="G110" s="37" t="n">
        <f aca="false">G118</f>
        <v>1265.88</v>
      </c>
      <c r="H110" s="37" t="n">
        <f aca="false">H118</f>
        <v>0</v>
      </c>
      <c r="I110" s="37" t="n">
        <f aca="false">I118</f>
        <v>1150.8</v>
      </c>
      <c r="J110" s="37" t="n">
        <f aca="false">J118</f>
        <v>0</v>
      </c>
      <c r="K110" s="37" t="n">
        <f aca="false">K118</f>
        <v>115.08</v>
      </c>
      <c r="L110" s="37" t="n">
        <f aca="false">L118</f>
        <v>0</v>
      </c>
    </row>
    <row r="111" customFormat="false" ht="25.55" hidden="false" customHeight="true" outlineLevel="0" collapsed="false">
      <c r="A111" s="27"/>
      <c r="B111" s="27"/>
      <c r="C111" s="16"/>
      <c r="D111" s="36"/>
      <c r="E111" s="36"/>
      <c r="F111" s="36" t="n">
        <v>2018</v>
      </c>
      <c r="G111" s="37" t="n">
        <f aca="false">G112+G119</f>
        <v>4810.33</v>
      </c>
      <c r="H111" s="37" t="n">
        <f aca="false">H112+H119</f>
        <v>0</v>
      </c>
      <c r="I111" s="37" t="n">
        <f aca="false">I112+I119</f>
        <v>4340.8</v>
      </c>
      <c r="J111" s="37" t="n">
        <f aca="false">J112+J119</f>
        <v>0</v>
      </c>
      <c r="K111" s="37" t="n">
        <f aca="false">K112+K119</f>
        <v>469.53</v>
      </c>
      <c r="L111" s="37" t="n">
        <f aca="false">L112+L119</f>
        <v>0</v>
      </c>
    </row>
    <row r="112" customFormat="false" ht="31.35" hidden="false" customHeight="true" outlineLevel="0" collapsed="false">
      <c r="A112" s="38" t="s">
        <v>81</v>
      </c>
      <c r="B112" s="38"/>
      <c r="C112" s="39" t="s">
        <v>82</v>
      </c>
      <c r="D112" s="40" t="n">
        <v>2018</v>
      </c>
      <c r="E112" s="40" t="n">
        <v>2018</v>
      </c>
      <c r="F112" s="40" t="n">
        <v>2018</v>
      </c>
      <c r="G112" s="41" t="n">
        <v>3544.45</v>
      </c>
      <c r="H112" s="41" t="n">
        <v>0</v>
      </c>
      <c r="I112" s="41" t="n">
        <v>3190</v>
      </c>
      <c r="J112" s="41" t="n">
        <v>0</v>
      </c>
      <c r="K112" s="41" t="n">
        <v>354.45</v>
      </c>
      <c r="L112" s="41" t="n">
        <v>0</v>
      </c>
    </row>
    <row r="113" customFormat="false" ht="31.35" hidden="false" customHeight="true" outlineLevel="0" collapsed="false">
      <c r="A113" s="38"/>
      <c r="B113" s="38"/>
      <c r="C113" s="39"/>
      <c r="D113" s="40"/>
      <c r="E113" s="40"/>
      <c r="F113" s="40"/>
      <c r="G113" s="41"/>
      <c r="H113" s="41"/>
      <c r="I113" s="41"/>
      <c r="J113" s="41"/>
      <c r="K113" s="41"/>
      <c r="L113" s="41"/>
    </row>
    <row r="114" customFormat="false" ht="35.8" hidden="false" customHeight="true" outlineLevel="0" collapsed="false">
      <c r="A114" s="38"/>
      <c r="B114" s="38"/>
      <c r="C114" s="39"/>
      <c r="D114" s="40"/>
      <c r="E114" s="40"/>
      <c r="F114" s="40"/>
      <c r="G114" s="41"/>
      <c r="H114" s="41"/>
      <c r="I114" s="41"/>
      <c r="J114" s="41"/>
      <c r="K114" s="41"/>
      <c r="L114" s="41"/>
    </row>
    <row r="115" customFormat="false" ht="15" hidden="false" customHeight="true" outlineLevel="0" collapsed="false">
      <c r="A115" s="38" t="s">
        <v>83</v>
      </c>
      <c r="B115" s="38"/>
      <c r="C115" s="39"/>
      <c r="D115" s="39"/>
      <c r="E115" s="39"/>
      <c r="F115" s="39"/>
      <c r="G115" s="42"/>
      <c r="H115" s="42"/>
      <c r="I115" s="42"/>
      <c r="J115" s="42"/>
      <c r="K115" s="42"/>
      <c r="L115" s="42"/>
    </row>
    <row r="116" customFormat="false" ht="45.5" hidden="false" customHeight="true" outlineLevel="0" collapsed="false">
      <c r="A116" s="43" t="s">
        <v>84</v>
      </c>
      <c r="B116" s="43"/>
      <c r="C116" s="39"/>
      <c r="D116" s="39" t="n">
        <v>2018</v>
      </c>
      <c r="E116" s="39" t="n">
        <v>2018</v>
      </c>
      <c r="F116" s="39" t="n">
        <v>2018</v>
      </c>
      <c r="G116" s="42" t="n">
        <v>3544.45</v>
      </c>
      <c r="H116" s="42" t="n">
        <v>0</v>
      </c>
      <c r="I116" s="42" t="n">
        <v>3190</v>
      </c>
      <c r="J116" s="42" t="n">
        <v>0</v>
      </c>
      <c r="K116" s="42" t="n">
        <v>354.45</v>
      </c>
      <c r="L116" s="42" t="n">
        <v>0</v>
      </c>
    </row>
    <row r="117" customFormat="false" ht="28.4" hidden="false" customHeight="true" outlineLevel="0" collapsed="false">
      <c r="A117" s="38" t="s">
        <v>85</v>
      </c>
      <c r="B117" s="38"/>
      <c r="C117" s="39" t="s">
        <v>82</v>
      </c>
      <c r="D117" s="40" t="n">
        <v>2016</v>
      </c>
      <c r="E117" s="40" t="n">
        <v>2018</v>
      </c>
      <c r="F117" s="40" t="n">
        <v>2016</v>
      </c>
      <c r="G117" s="41" t="n">
        <v>1258.96435</v>
      </c>
      <c r="H117" s="41" t="n">
        <v>0</v>
      </c>
      <c r="I117" s="41" t="n">
        <v>1150.79</v>
      </c>
      <c r="J117" s="41" t="n">
        <v>0</v>
      </c>
      <c r="K117" s="41" t="n">
        <v>108.17435</v>
      </c>
      <c r="L117" s="41" t="n">
        <v>0</v>
      </c>
    </row>
    <row r="118" customFormat="false" ht="28.4" hidden="false" customHeight="true" outlineLevel="0" collapsed="false">
      <c r="A118" s="38"/>
      <c r="B118" s="38"/>
      <c r="C118" s="39"/>
      <c r="D118" s="40"/>
      <c r="E118" s="40"/>
      <c r="F118" s="40" t="n">
        <v>2017</v>
      </c>
      <c r="G118" s="41" t="n">
        <v>1265.88</v>
      </c>
      <c r="H118" s="41" t="n">
        <v>0</v>
      </c>
      <c r="I118" s="41" t="n">
        <v>1150.8</v>
      </c>
      <c r="J118" s="41" t="n">
        <v>0</v>
      </c>
      <c r="K118" s="41" t="n">
        <v>115.08</v>
      </c>
      <c r="L118" s="41" t="n">
        <v>0</v>
      </c>
    </row>
    <row r="119" customFormat="false" ht="28.4" hidden="false" customHeight="true" outlineLevel="0" collapsed="false">
      <c r="A119" s="38" t="s">
        <v>86</v>
      </c>
      <c r="B119" s="38"/>
      <c r="C119" s="39"/>
      <c r="D119" s="40"/>
      <c r="E119" s="40"/>
      <c r="F119" s="40" t="n">
        <v>2018</v>
      </c>
      <c r="G119" s="41" t="n">
        <v>1265.88</v>
      </c>
      <c r="H119" s="41" t="n">
        <v>0</v>
      </c>
      <c r="I119" s="41" t="n">
        <v>1150.8</v>
      </c>
      <c r="J119" s="41" t="n">
        <v>0</v>
      </c>
      <c r="K119" s="41" t="n">
        <v>115.08</v>
      </c>
      <c r="L119" s="41" t="n">
        <v>0</v>
      </c>
    </row>
    <row r="120" customFormat="false" ht="19.4" hidden="false" customHeight="true" outlineLevel="0" collapsed="false">
      <c r="A120" s="38" t="s">
        <v>83</v>
      </c>
      <c r="B120" s="38"/>
      <c r="C120" s="39"/>
      <c r="D120" s="39"/>
      <c r="E120" s="39"/>
      <c r="F120" s="39"/>
      <c r="G120" s="42"/>
      <c r="H120" s="42"/>
      <c r="I120" s="42"/>
      <c r="J120" s="42"/>
      <c r="K120" s="42"/>
      <c r="L120" s="42"/>
      <c r="T120" s="37"/>
    </row>
    <row r="121" customFormat="false" ht="28.4" hidden="false" customHeight="true" outlineLevel="0" collapsed="false">
      <c r="A121" s="43" t="s">
        <v>87</v>
      </c>
      <c r="B121" s="43"/>
      <c r="C121" s="39"/>
      <c r="D121" s="39" t="n">
        <v>2016</v>
      </c>
      <c r="E121" s="39" t="n">
        <v>2016</v>
      </c>
      <c r="F121" s="39" t="n">
        <v>2016</v>
      </c>
      <c r="G121" s="42" t="n">
        <v>1258.96435</v>
      </c>
      <c r="H121" s="42" t="n">
        <v>0</v>
      </c>
      <c r="I121" s="42" t="n">
        <v>1150.79</v>
      </c>
      <c r="J121" s="42" t="n">
        <v>0</v>
      </c>
      <c r="K121" s="42" t="n">
        <v>108.17435</v>
      </c>
      <c r="L121" s="42" t="n">
        <v>0</v>
      </c>
    </row>
    <row r="122" customFormat="false" ht="28.4" hidden="false" customHeight="true" outlineLevel="0" collapsed="false">
      <c r="A122" s="43" t="s">
        <v>88</v>
      </c>
      <c r="B122" s="43"/>
      <c r="C122" s="39"/>
      <c r="D122" s="39" t="n">
        <v>2017</v>
      </c>
      <c r="E122" s="39" t="n">
        <v>2017</v>
      </c>
      <c r="F122" s="39" t="n">
        <v>2017</v>
      </c>
      <c r="G122" s="42" t="n">
        <v>1265.88</v>
      </c>
      <c r="H122" s="42" t="n">
        <v>0</v>
      </c>
      <c r="I122" s="42" t="n">
        <v>1150.8</v>
      </c>
      <c r="J122" s="42" t="n">
        <v>0</v>
      </c>
      <c r="K122" s="42" t="n">
        <v>115.08</v>
      </c>
      <c r="L122" s="42" t="n">
        <v>0</v>
      </c>
    </row>
    <row r="123" customFormat="false" ht="28.4" hidden="false" customHeight="true" outlineLevel="0" collapsed="false">
      <c r="A123" s="43" t="s">
        <v>89</v>
      </c>
      <c r="B123" s="43"/>
      <c r="C123" s="39"/>
      <c r="D123" s="39" t="n">
        <v>2018</v>
      </c>
      <c r="E123" s="39" t="n">
        <v>2018</v>
      </c>
      <c r="F123" s="39" t="n">
        <v>2018</v>
      </c>
      <c r="G123" s="42" t="n">
        <v>1265.88</v>
      </c>
      <c r="H123" s="42" t="n">
        <v>0</v>
      </c>
      <c r="I123" s="42" t="n">
        <v>1150.8</v>
      </c>
      <c r="J123" s="42" t="n">
        <v>0</v>
      </c>
      <c r="K123" s="42" t="n">
        <v>115.08</v>
      </c>
      <c r="L123" s="42" t="n">
        <v>0</v>
      </c>
    </row>
    <row r="124" customFormat="false" ht="28.4" hidden="false" customHeight="true" outlineLevel="0" collapsed="false">
      <c r="A124" s="22" t="s">
        <v>90</v>
      </c>
      <c r="B124" s="22"/>
      <c r="C124" s="33"/>
      <c r="D124" s="33"/>
      <c r="E124" s="33"/>
      <c r="F124" s="33"/>
      <c r="G124" s="34" t="n">
        <f aca="false">SUM(G109:G111)</f>
        <v>7335.17435</v>
      </c>
      <c r="H124" s="34" t="n">
        <f aca="false">SUM(H109:H111)</f>
        <v>0</v>
      </c>
      <c r="I124" s="34" t="n">
        <f aca="false">SUM(I109:I111)</f>
        <v>6642.39</v>
      </c>
      <c r="J124" s="34" t="n">
        <f aca="false">SUM(J109:J111)</f>
        <v>0</v>
      </c>
      <c r="K124" s="34" t="n">
        <f aca="false">SUM(K109:K111)</f>
        <v>692.78435</v>
      </c>
      <c r="L124" s="34" t="n">
        <f aca="false">SUM(L109:L111)</f>
        <v>0</v>
      </c>
    </row>
    <row r="125" customFormat="false" ht="30" hidden="false" customHeight="true" outlineLevel="0" collapsed="false">
      <c r="A125" s="27" t="s">
        <v>91</v>
      </c>
      <c r="B125" s="27"/>
      <c r="C125" s="16" t="s">
        <v>92</v>
      </c>
      <c r="D125" s="16" t="n">
        <v>2016</v>
      </c>
      <c r="E125" s="16" t="n">
        <v>2018</v>
      </c>
      <c r="F125" s="36" t="n">
        <v>2016</v>
      </c>
      <c r="G125" s="37" t="n">
        <f aca="false">G128+G166+G168+G171+G173</f>
        <v>142816.63403</v>
      </c>
      <c r="H125" s="37" t="n">
        <f aca="false">H128+H166+H168+H171</f>
        <v>0</v>
      </c>
      <c r="I125" s="37" t="n">
        <f aca="false">I128+I166+I168+I171</f>
        <v>128056.0992</v>
      </c>
      <c r="J125" s="37" t="n">
        <f aca="false">J128+J166+J168+J171</f>
        <v>0</v>
      </c>
      <c r="K125" s="37" t="n">
        <f aca="false">K128+K166+K168+K171+K173</f>
        <v>14760.53483</v>
      </c>
      <c r="L125" s="37" t="n">
        <f aca="false">L128+L163+L168+L171</f>
        <v>0</v>
      </c>
    </row>
    <row r="126" customFormat="false" ht="30" hidden="false" customHeight="true" outlineLevel="0" collapsed="false">
      <c r="A126" s="27"/>
      <c r="B126" s="27"/>
      <c r="C126" s="16"/>
      <c r="D126" s="16"/>
      <c r="E126" s="16"/>
      <c r="F126" s="36" t="n">
        <v>2017</v>
      </c>
      <c r="G126" s="37" t="n">
        <f aca="false">G129+G167+G169+G172+G174</f>
        <v>9351.86</v>
      </c>
      <c r="H126" s="37" t="n">
        <f aca="false">H129+H167+H169+H172+H174</f>
        <v>0</v>
      </c>
      <c r="I126" s="37" t="n">
        <f aca="false">I129+I167+I169+I172+I174</f>
        <v>4976.3</v>
      </c>
      <c r="J126" s="37" t="n">
        <f aca="false">SUM(J129+J167+J169+J172+J180)</f>
        <v>2296.66271</v>
      </c>
      <c r="K126" s="37" t="n">
        <f aca="false">SUM(K129+K167+K169+K174)</f>
        <v>2078.89729</v>
      </c>
      <c r="L126" s="37" t="n">
        <f aca="false">SUM(L129+L167+L169+L172+L180)</f>
        <v>0</v>
      </c>
    </row>
    <row r="127" customFormat="false" ht="30" hidden="false" customHeight="true" outlineLevel="0" collapsed="false">
      <c r="A127" s="27"/>
      <c r="B127" s="27"/>
      <c r="C127" s="16"/>
      <c r="D127" s="16"/>
      <c r="E127" s="16"/>
      <c r="F127" s="36" t="n">
        <v>2018</v>
      </c>
      <c r="G127" s="37" t="n">
        <f aca="false">SUM(H127:L127)</f>
        <v>33315.54005</v>
      </c>
      <c r="H127" s="37" t="n">
        <f aca="false">H130</f>
        <v>0</v>
      </c>
      <c r="I127" s="37" t="n">
        <f aca="false">I130+I170</f>
        <v>25065.187</v>
      </c>
      <c r="J127" s="37" t="n">
        <f aca="false">J130+J170</f>
        <v>0</v>
      </c>
      <c r="K127" s="37" t="n">
        <f aca="false">K130+K170</f>
        <v>8250.35305</v>
      </c>
      <c r="L127" s="37" t="n">
        <f aca="false">L130</f>
        <v>0</v>
      </c>
    </row>
    <row r="128" customFormat="false" ht="30" hidden="false" customHeight="true" outlineLevel="0" collapsed="false">
      <c r="A128" s="44"/>
      <c r="B128" s="44"/>
      <c r="C128" s="9" t="s">
        <v>93</v>
      </c>
      <c r="D128" s="45" t="n">
        <v>2016</v>
      </c>
      <c r="E128" s="45" t="n">
        <v>2018</v>
      </c>
      <c r="F128" s="45" t="n">
        <v>2016</v>
      </c>
      <c r="G128" s="46" t="n">
        <f aca="false">SUM(I128:L128)</f>
        <v>138869.17125</v>
      </c>
      <c r="H128" s="46" t="n">
        <f aca="false">H132+H138+H149</f>
        <v>0</v>
      </c>
      <c r="I128" s="46" t="n">
        <v>128056.0992</v>
      </c>
      <c r="J128" s="46" t="n">
        <f aca="false">J132+J138+J149</f>
        <v>0</v>
      </c>
      <c r="K128" s="46" t="n">
        <v>10813.07205</v>
      </c>
      <c r="L128" s="46" t="n">
        <f aca="false">L132+L138+L149</f>
        <v>0</v>
      </c>
    </row>
    <row r="129" customFormat="false" ht="30" hidden="false" customHeight="true" outlineLevel="0" collapsed="false">
      <c r="A129" s="47" t="s">
        <v>94</v>
      </c>
      <c r="B129" s="47"/>
      <c r="C129" s="9"/>
      <c r="D129" s="45"/>
      <c r="E129" s="45"/>
      <c r="F129" s="45" t="n">
        <v>2017</v>
      </c>
      <c r="G129" s="46" t="n">
        <f aca="false">SUM(H129:L129)</f>
        <v>8901.82271</v>
      </c>
      <c r="H129" s="46" t="n">
        <v>0</v>
      </c>
      <c r="I129" s="46" t="n">
        <f aca="false">I133+I139</f>
        <v>4976.3</v>
      </c>
      <c r="J129" s="46" t="n">
        <f aca="false">J133+J139</f>
        <v>2296.66271</v>
      </c>
      <c r="K129" s="46" t="n">
        <f aca="false">K133+K139+203.536</f>
        <v>1628.86</v>
      </c>
      <c r="L129" s="46" t="n">
        <v>0</v>
      </c>
    </row>
    <row r="130" customFormat="false" ht="25.35" hidden="false" customHeight="true" outlineLevel="0" collapsed="false">
      <c r="A130" s="47"/>
      <c r="B130" s="47"/>
      <c r="C130" s="9"/>
      <c r="D130" s="45"/>
      <c r="E130" s="45"/>
      <c r="F130" s="45" t="n">
        <v>2018</v>
      </c>
      <c r="G130" s="46" t="n">
        <f aca="false">SUM(H130:L130)</f>
        <v>32680.31405</v>
      </c>
      <c r="H130" s="46" t="n">
        <v>0</v>
      </c>
      <c r="I130" s="46" t="n">
        <f aca="false">I140+I150</f>
        <v>25065.187</v>
      </c>
      <c r="J130" s="46" t="n">
        <f aca="false">J140+J150</f>
        <v>0</v>
      </c>
      <c r="K130" s="46" t="n">
        <v>7615.12705</v>
      </c>
      <c r="L130" s="46" t="n">
        <f aca="false">L140+L150</f>
        <v>0</v>
      </c>
    </row>
    <row r="131" customFormat="false" ht="16.7" hidden="false" customHeight="true" outlineLevel="0" collapsed="false">
      <c r="A131" s="11" t="s">
        <v>95</v>
      </c>
      <c r="B131" s="11"/>
      <c r="C131" s="7"/>
      <c r="D131" s="7"/>
      <c r="E131" s="7"/>
      <c r="F131" s="7"/>
      <c r="G131" s="48"/>
      <c r="H131" s="48"/>
      <c r="I131" s="48"/>
      <c r="J131" s="18"/>
      <c r="K131" s="48"/>
      <c r="L131" s="48"/>
    </row>
    <row r="132" s="35" customFormat="true" ht="42" hidden="false" customHeight="true" outlineLevel="0" collapsed="false">
      <c r="A132" s="49" t="s">
        <v>96</v>
      </c>
      <c r="B132" s="49"/>
      <c r="C132" s="9" t="s">
        <v>50</v>
      </c>
      <c r="D132" s="45" t="n">
        <v>2016</v>
      </c>
      <c r="E132" s="45" t="n">
        <v>2016</v>
      </c>
      <c r="F132" s="45" t="n">
        <v>2016</v>
      </c>
      <c r="G132" s="46" t="n">
        <f aca="false">32093.392+G135</f>
        <v>32850.4242</v>
      </c>
      <c r="H132" s="46" t="n">
        <v>0</v>
      </c>
      <c r="I132" s="46" t="n">
        <f aca="false">32093.392+I135</f>
        <v>32850.4242</v>
      </c>
      <c r="J132" s="46" t="n">
        <v>0</v>
      </c>
      <c r="K132" s="46" t="n">
        <v>0</v>
      </c>
      <c r="L132" s="46" t="n">
        <v>0</v>
      </c>
    </row>
    <row r="133" s="52" customFormat="true" ht="26.25" hidden="false" customHeight="true" outlineLevel="0" collapsed="false">
      <c r="A133" s="49"/>
      <c r="B133" s="49"/>
      <c r="C133" s="9"/>
      <c r="D133" s="50" t="n">
        <v>2017</v>
      </c>
      <c r="E133" s="50" t="n">
        <v>2017</v>
      </c>
      <c r="F133" s="50" t="n">
        <v>2017</v>
      </c>
      <c r="G133" s="51" t="n">
        <f aca="false">SUM(H133:L133)</f>
        <v>2296.66271</v>
      </c>
      <c r="H133" s="51" t="n">
        <f aca="false">SUM(H136:H137)</f>
        <v>0</v>
      </c>
      <c r="I133" s="51" t="n">
        <f aca="false">SUM(I136:I137)</f>
        <v>0</v>
      </c>
      <c r="J133" s="51" t="n">
        <f aca="false">SUM(J136:J137)</f>
        <v>2296.66271</v>
      </c>
      <c r="K133" s="51" t="n">
        <f aca="false">SUM(K136:K137)</f>
        <v>0</v>
      </c>
      <c r="L133" s="51" t="n">
        <f aca="false">SUM(L136:L137)</f>
        <v>0</v>
      </c>
    </row>
    <row r="134" customFormat="false" ht="13.9" hidden="false" customHeight="true" outlineLevel="0" collapsed="false">
      <c r="A134" s="19" t="s">
        <v>97</v>
      </c>
      <c r="B134" s="19"/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customFormat="false" ht="35.5" hidden="false" customHeight="true" outlineLevel="0" collapsed="false">
      <c r="A135" s="19" t="s">
        <v>98</v>
      </c>
      <c r="B135" s="19"/>
      <c r="C135" s="9" t="s">
        <v>50</v>
      </c>
      <c r="D135" s="9" t="n">
        <v>2016</v>
      </c>
      <c r="E135" s="9" t="n">
        <v>2016</v>
      </c>
      <c r="F135" s="9" t="n">
        <v>2016</v>
      </c>
      <c r="G135" s="18" t="n">
        <v>757.0322</v>
      </c>
      <c r="H135" s="18" t="n">
        <v>0</v>
      </c>
      <c r="I135" s="18" t="n">
        <v>757.0322</v>
      </c>
      <c r="J135" s="18" t="n">
        <v>0</v>
      </c>
      <c r="K135" s="18" t="n">
        <v>0</v>
      </c>
      <c r="L135" s="18" t="n">
        <v>0</v>
      </c>
    </row>
    <row r="136" s="56" customFormat="true" ht="35.5" hidden="false" customHeight="true" outlineLevel="0" collapsed="false">
      <c r="A136" s="53" t="s">
        <v>99</v>
      </c>
      <c r="B136" s="53"/>
      <c r="C136" s="9"/>
      <c r="D136" s="54" t="n">
        <v>2017</v>
      </c>
      <c r="E136" s="54" t="n">
        <v>2017</v>
      </c>
      <c r="F136" s="54" t="n">
        <v>2017</v>
      </c>
      <c r="G136" s="55" t="n">
        <f aca="false">SUM(H136:L136)</f>
        <v>868.66271</v>
      </c>
      <c r="H136" s="55" t="n">
        <v>0</v>
      </c>
      <c r="I136" s="55" t="n">
        <v>0</v>
      </c>
      <c r="J136" s="55" t="n">
        <v>868.66271</v>
      </c>
      <c r="K136" s="55" t="n">
        <v>0</v>
      </c>
      <c r="L136" s="55" t="n">
        <v>0</v>
      </c>
    </row>
    <row r="137" s="56" customFormat="true" ht="45.45" hidden="false" customHeight="true" outlineLevel="0" collapsed="false">
      <c r="A137" s="53" t="s">
        <v>100</v>
      </c>
      <c r="B137" s="53"/>
      <c r="C137" s="9"/>
      <c r="D137" s="54" t="n">
        <v>2017</v>
      </c>
      <c r="E137" s="54" t="n">
        <v>2017</v>
      </c>
      <c r="F137" s="54" t="n">
        <v>2017</v>
      </c>
      <c r="G137" s="55" t="n">
        <v>1428</v>
      </c>
      <c r="H137" s="55" t="n">
        <v>0</v>
      </c>
      <c r="I137" s="55" t="n">
        <v>0</v>
      </c>
      <c r="J137" s="55" t="n">
        <v>1428</v>
      </c>
      <c r="K137" s="55" t="n">
        <v>0</v>
      </c>
      <c r="L137" s="55" t="n">
        <v>0</v>
      </c>
    </row>
    <row r="138" customFormat="false" ht="24.75" hidden="false" customHeight="true" outlineLevel="0" collapsed="false">
      <c r="A138" s="57" t="s">
        <v>101</v>
      </c>
      <c r="B138" s="57"/>
      <c r="C138" s="9" t="s">
        <v>42</v>
      </c>
      <c r="D138" s="45" t="n">
        <v>2016</v>
      </c>
      <c r="E138" s="45" t="n">
        <v>2016</v>
      </c>
      <c r="F138" s="45" t="n">
        <v>2016</v>
      </c>
      <c r="G138" s="46" t="n">
        <f aca="false">H138+I138+J138+K138+L138</f>
        <v>2951.89635</v>
      </c>
      <c r="H138" s="46" t="n">
        <f aca="false">H142</f>
        <v>0</v>
      </c>
      <c r="I138" s="46" t="n">
        <f aca="false">I142</f>
        <v>2173.6</v>
      </c>
      <c r="J138" s="46" t="n">
        <f aca="false">J142</f>
        <v>0</v>
      </c>
      <c r="K138" s="46" t="n">
        <v>778.29635</v>
      </c>
      <c r="L138" s="46" t="n">
        <f aca="false">L142</f>
        <v>0</v>
      </c>
    </row>
    <row r="139" s="58" customFormat="true" ht="25.55" hidden="false" customHeight="true" outlineLevel="0" collapsed="false">
      <c r="A139" s="57"/>
      <c r="B139" s="57"/>
      <c r="C139" s="9"/>
      <c r="D139" s="50" t="n">
        <v>2017</v>
      </c>
      <c r="E139" s="50" t="n">
        <v>2017</v>
      </c>
      <c r="F139" s="50" t="n">
        <v>2017</v>
      </c>
      <c r="G139" s="46" t="n">
        <f aca="false">H139+I139+J139+K139+L139</f>
        <v>6401.624</v>
      </c>
      <c r="H139" s="51" t="n">
        <f aca="false">SUM(H144:H146)</f>
        <v>0</v>
      </c>
      <c r="I139" s="51" t="n">
        <f aca="false">I143+I145+I147</f>
        <v>4976.3</v>
      </c>
      <c r="J139" s="51" t="n">
        <f aca="false">J143+J145+J147</f>
        <v>0</v>
      </c>
      <c r="K139" s="51" t="n">
        <f aca="false">K143+K145+K147</f>
        <v>1425.324</v>
      </c>
      <c r="L139" s="51" t="n">
        <f aca="false">SUM(L144:L147)</f>
        <v>0</v>
      </c>
    </row>
    <row r="140" s="58" customFormat="true" ht="25.55" hidden="false" customHeight="true" outlineLevel="0" collapsed="false">
      <c r="A140" s="57"/>
      <c r="B140" s="57"/>
      <c r="C140" s="9"/>
      <c r="D140" s="50" t="n">
        <v>2018</v>
      </c>
      <c r="E140" s="50" t="n">
        <v>2018</v>
      </c>
      <c r="F140" s="50" t="n">
        <v>2018</v>
      </c>
      <c r="G140" s="46" t="n">
        <f aca="false">H140+I140+J140+K140+L140</f>
        <v>3768.037</v>
      </c>
      <c r="H140" s="51" t="n">
        <f aca="false">SUM(H145:H147)</f>
        <v>0</v>
      </c>
      <c r="I140" s="51" t="n">
        <f aca="false">I144+I146+I148</f>
        <v>3430.6</v>
      </c>
      <c r="J140" s="51" t="n">
        <f aca="false">J144+J146+J148</f>
        <v>0</v>
      </c>
      <c r="K140" s="51" t="n">
        <f aca="false">K144+K146+K148</f>
        <v>337.437</v>
      </c>
      <c r="L140" s="51" t="n">
        <f aca="false">SUM(L145:L148)</f>
        <v>0</v>
      </c>
    </row>
    <row r="141" s="35" customFormat="true" ht="14.85" hidden="false" customHeight="true" outlineLevel="0" collapsed="false">
      <c r="A141" s="11" t="s">
        <v>102</v>
      </c>
      <c r="B141" s="11"/>
      <c r="C141" s="7"/>
      <c r="D141" s="7"/>
      <c r="E141" s="7"/>
      <c r="F141" s="7"/>
      <c r="G141" s="48"/>
      <c r="H141" s="48"/>
      <c r="I141" s="48"/>
      <c r="J141" s="18"/>
      <c r="K141" s="48"/>
      <c r="L141" s="48"/>
    </row>
    <row r="142" customFormat="false" ht="54.2" hidden="false" customHeight="true" outlineLevel="0" collapsed="false">
      <c r="A142" s="19" t="s">
        <v>103</v>
      </c>
      <c r="B142" s="19"/>
      <c r="C142" s="9" t="s">
        <v>50</v>
      </c>
      <c r="D142" s="9" t="n">
        <v>2016</v>
      </c>
      <c r="E142" s="9" t="n">
        <v>2016</v>
      </c>
      <c r="F142" s="9" t="n">
        <v>2016</v>
      </c>
      <c r="G142" s="18" t="n">
        <f aca="false">I142+K142</f>
        <v>2951.89635</v>
      </c>
      <c r="H142" s="18" t="n">
        <v>0</v>
      </c>
      <c r="I142" s="18" t="n">
        <v>2173.6</v>
      </c>
      <c r="J142" s="18" t="n">
        <v>0</v>
      </c>
      <c r="K142" s="18" t="n">
        <v>778.29635</v>
      </c>
      <c r="L142" s="18" t="n">
        <v>0</v>
      </c>
    </row>
    <row r="143" customFormat="false" ht="45.75" hidden="false" customHeight="true" outlineLevel="0" collapsed="false">
      <c r="A143" s="59" t="s">
        <v>104</v>
      </c>
      <c r="B143" s="59"/>
      <c r="C143" s="54" t="s">
        <v>50</v>
      </c>
      <c r="D143" s="9" t="n">
        <v>2017</v>
      </c>
      <c r="E143" s="9" t="n">
        <v>2017</v>
      </c>
      <c r="F143" s="9" t="n">
        <v>2017</v>
      </c>
      <c r="G143" s="51" t="n">
        <f aca="false">SUM(I143:L143)</f>
        <v>1506.085</v>
      </c>
      <c r="H143" s="55" t="n">
        <v>0</v>
      </c>
      <c r="I143" s="55" t="n">
        <v>746</v>
      </c>
      <c r="J143" s="55" t="n">
        <v>0</v>
      </c>
      <c r="K143" s="18" t="n">
        <v>760.085</v>
      </c>
      <c r="L143" s="18" t="n">
        <v>0</v>
      </c>
    </row>
    <row r="144" s="56" customFormat="true" ht="45.75" hidden="false" customHeight="true" outlineLevel="0" collapsed="false">
      <c r="A144" s="59"/>
      <c r="B144" s="59"/>
      <c r="C144" s="54"/>
      <c r="D144" s="60" t="n">
        <v>2017</v>
      </c>
      <c r="E144" s="60" t="n">
        <v>2018</v>
      </c>
      <c r="F144" s="60" t="n">
        <v>2018</v>
      </c>
      <c r="G144" s="61" t="n">
        <f aca="false">SUM(I144:L144)</f>
        <v>746</v>
      </c>
      <c r="H144" s="62" t="n">
        <v>0</v>
      </c>
      <c r="I144" s="62" t="n">
        <v>746</v>
      </c>
      <c r="J144" s="62" t="n">
        <v>0</v>
      </c>
      <c r="K144" s="62" t="n">
        <v>0</v>
      </c>
      <c r="L144" s="62" t="n">
        <v>0</v>
      </c>
    </row>
    <row r="145" customFormat="false" ht="36" hidden="false" customHeight="true" outlineLevel="0" collapsed="false">
      <c r="A145" s="59" t="s">
        <v>105</v>
      </c>
      <c r="B145" s="59"/>
      <c r="C145" s="54"/>
      <c r="D145" s="54" t="n">
        <v>2017</v>
      </c>
      <c r="E145" s="54" t="n">
        <v>2017</v>
      </c>
      <c r="F145" s="54" t="n">
        <v>2017</v>
      </c>
      <c r="G145" s="51" t="n">
        <f aca="false">SUM(I145:L145)</f>
        <v>1308.582</v>
      </c>
      <c r="H145" s="55" t="n">
        <v>0</v>
      </c>
      <c r="I145" s="55" t="n">
        <v>969.8</v>
      </c>
      <c r="J145" s="55" t="n">
        <v>0</v>
      </c>
      <c r="K145" s="55" t="n">
        <v>338.782</v>
      </c>
      <c r="L145" s="55" t="n">
        <v>0</v>
      </c>
    </row>
    <row r="146" customFormat="false" ht="45" hidden="false" customHeight="true" outlineLevel="0" collapsed="false">
      <c r="A146" s="59"/>
      <c r="B146" s="59"/>
      <c r="C146" s="54"/>
      <c r="D146" s="60" t="n">
        <v>2017</v>
      </c>
      <c r="E146" s="60" t="n">
        <v>2018</v>
      </c>
      <c r="F146" s="60" t="n">
        <v>2018</v>
      </c>
      <c r="G146" s="61" t="n">
        <f aca="false">SUM(I146:L146)</f>
        <v>969.8</v>
      </c>
      <c r="H146" s="62" t="n">
        <v>0</v>
      </c>
      <c r="I146" s="62" t="n">
        <v>969.8</v>
      </c>
      <c r="J146" s="62" t="n">
        <v>0</v>
      </c>
      <c r="K146" s="62" t="n">
        <v>0</v>
      </c>
      <c r="L146" s="62" t="n">
        <v>0</v>
      </c>
    </row>
    <row r="147" customFormat="false" ht="36" hidden="false" customHeight="true" outlineLevel="0" collapsed="false">
      <c r="A147" s="53" t="s">
        <v>106</v>
      </c>
      <c r="B147" s="53"/>
      <c r="C147" s="54"/>
      <c r="D147" s="54" t="n">
        <v>2017</v>
      </c>
      <c r="E147" s="54" t="n">
        <v>2017</v>
      </c>
      <c r="F147" s="54" t="n">
        <v>2017</v>
      </c>
      <c r="G147" s="51" t="n">
        <f aca="false">SUM(I147:L147)</f>
        <v>3586.957</v>
      </c>
      <c r="H147" s="55" t="n">
        <v>0</v>
      </c>
      <c r="I147" s="55" t="n">
        <v>3260.5</v>
      </c>
      <c r="J147" s="55" t="n">
        <v>0</v>
      </c>
      <c r="K147" s="55" t="n">
        <v>326.457</v>
      </c>
      <c r="L147" s="55" t="n">
        <v>0</v>
      </c>
    </row>
    <row r="148" customFormat="false" ht="86.25" hidden="false" customHeight="true" outlineLevel="0" collapsed="false">
      <c r="A148" s="59" t="s">
        <v>107</v>
      </c>
      <c r="B148" s="59"/>
      <c r="C148" s="54"/>
      <c r="D148" s="60" t="n">
        <v>2018</v>
      </c>
      <c r="E148" s="60" t="n">
        <v>2018</v>
      </c>
      <c r="F148" s="60" t="n">
        <v>2018</v>
      </c>
      <c r="G148" s="61" t="n">
        <f aca="false">SUM(I148:L148)</f>
        <v>2052.237</v>
      </c>
      <c r="H148" s="62" t="n">
        <v>0</v>
      </c>
      <c r="I148" s="62" t="n">
        <v>1714.8</v>
      </c>
      <c r="J148" s="62" t="n">
        <v>0</v>
      </c>
      <c r="K148" s="62" t="n">
        <v>337.437</v>
      </c>
      <c r="L148" s="62" t="n">
        <v>0</v>
      </c>
    </row>
    <row r="149" customFormat="false" ht="37.5" hidden="false" customHeight="true" outlineLevel="0" collapsed="false">
      <c r="A149" s="63" t="s">
        <v>108</v>
      </c>
      <c r="B149" s="63"/>
      <c r="C149" s="9" t="s">
        <v>50</v>
      </c>
      <c r="D149" s="45" t="n">
        <v>2016</v>
      </c>
      <c r="E149" s="45" t="n">
        <v>2016</v>
      </c>
      <c r="F149" s="12" t="n">
        <v>2016</v>
      </c>
      <c r="G149" s="46" t="n">
        <f aca="false">SUM(H149:L149)</f>
        <v>103066.8507</v>
      </c>
      <c r="H149" s="46" t="n">
        <f aca="false">SUM(H152:H164)</f>
        <v>0</v>
      </c>
      <c r="I149" s="46" t="n">
        <v>93032.075</v>
      </c>
      <c r="J149" s="46" t="n">
        <f aca="false">SUM(J152:J164)</f>
        <v>0</v>
      </c>
      <c r="K149" s="46" t="n">
        <v>10034.7757</v>
      </c>
      <c r="L149" s="46" t="n">
        <f aca="false">SUM(L152:L164)</f>
        <v>0</v>
      </c>
      <c r="N149" s="28"/>
    </row>
    <row r="150" customFormat="false" ht="33.75" hidden="false" customHeight="true" outlineLevel="0" collapsed="false">
      <c r="A150" s="63"/>
      <c r="B150" s="63"/>
      <c r="C150" s="9"/>
      <c r="D150" s="45" t="n">
        <v>2018</v>
      </c>
      <c r="E150" s="45" t="n">
        <v>2018</v>
      </c>
      <c r="F150" s="12" t="n">
        <v>2018</v>
      </c>
      <c r="G150" s="46" t="n">
        <f aca="false">G165</f>
        <v>23238.455</v>
      </c>
      <c r="H150" s="46" t="n">
        <f aca="false">H165</f>
        <v>0</v>
      </c>
      <c r="I150" s="46" t="n">
        <f aca="false">I165</f>
        <v>21634.587</v>
      </c>
      <c r="J150" s="46" t="n">
        <f aca="false">J165</f>
        <v>0</v>
      </c>
      <c r="K150" s="46" t="n">
        <f aca="false">K165</f>
        <v>1603.868</v>
      </c>
      <c r="L150" s="46" t="n">
        <f aca="false">L165</f>
        <v>0</v>
      </c>
      <c r="N150" s="28"/>
    </row>
    <row r="151" customFormat="false" ht="20.45" hidden="false" customHeight="true" outlineLevel="0" collapsed="false">
      <c r="A151" s="11" t="s">
        <v>97</v>
      </c>
      <c r="B151" s="11"/>
      <c r="C151" s="9"/>
      <c r="D151" s="7"/>
      <c r="E151" s="7"/>
      <c r="F151" s="9"/>
      <c r="G151" s="18"/>
      <c r="H151" s="18"/>
      <c r="I151" s="18"/>
      <c r="J151" s="18"/>
      <c r="K151" s="18"/>
      <c r="L151" s="18"/>
    </row>
    <row r="152" customFormat="false" ht="52.9" hidden="false" customHeight="true" outlineLevel="0" collapsed="false">
      <c r="A152" s="19" t="s">
        <v>109</v>
      </c>
      <c r="B152" s="19"/>
      <c r="C152" s="9" t="s">
        <v>50</v>
      </c>
      <c r="D152" s="9" t="n">
        <v>2016</v>
      </c>
      <c r="E152" s="9" t="n">
        <v>2016</v>
      </c>
      <c r="F152" s="9" t="n">
        <v>2016</v>
      </c>
      <c r="G152" s="46" t="n">
        <f aca="false">I152+K152</f>
        <v>7282.68659</v>
      </c>
      <c r="H152" s="18" t="n">
        <v>0</v>
      </c>
      <c r="I152" s="18" t="n">
        <v>6554.4</v>
      </c>
      <c r="J152" s="18" t="n">
        <v>0</v>
      </c>
      <c r="K152" s="18" t="n">
        <v>728.28659</v>
      </c>
      <c r="L152" s="18" t="n">
        <v>0</v>
      </c>
    </row>
    <row r="153" customFormat="false" ht="54.2" hidden="false" customHeight="true" outlineLevel="0" collapsed="false">
      <c r="A153" s="19" t="s">
        <v>110</v>
      </c>
      <c r="B153" s="19"/>
      <c r="C153" s="9"/>
      <c r="D153" s="9" t="n">
        <v>2016</v>
      </c>
      <c r="E153" s="9" t="n">
        <v>2016</v>
      </c>
      <c r="F153" s="9" t="n">
        <v>2016</v>
      </c>
      <c r="G153" s="46" t="n">
        <f aca="false">I153+K153</f>
        <v>6037.49881</v>
      </c>
      <c r="H153" s="18" t="n">
        <v>0</v>
      </c>
      <c r="I153" s="18" t="n">
        <v>5433.748</v>
      </c>
      <c r="J153" s="18" t="n">
        <v>0</v>
      </c>
      <c r="K153" s="18" t="n">
        <v>603.75081</v>
      </c>
      <c r="L153" s="18" t="n">
        <v>0</v>
      </c>
    </row>
    <row r="154" customFormat="false" ht="67.15" hidden="false" customHeight="true" outlineLevel="0" collapsed="false">
      <c r="A154" s="19" t="s">
        <v>111</v>
      </c>
      <c r="B154" s="19"/>
      <c r="C154" s="9"/>
      <c r="D154" s="9" t="n">
        <v>2016</v>
      </c>
      <c r="E154" s="9" t="n">
        <v>2016</v>
      </c>
      <c r="F154" s="9" t="n">
        <v>2016</v>
      </c>
      <c r="G154" s="46" t="n">
        <f aca="false">I154+K154</f>
        <v>3539.50554</v>
      </c>
      <c r="H154" s="18" t="n">
        <v>0</v>
      </c>
      <c r="I154" s="18" t="n">
        <v>3185.5</v>
      </c>
      <c r="J154" s="18" t="n">
        <v>0</v>
      </c>
      <c r="K154" s="18" t="n">
        <v>354.00554</v>
      </c>
      <c r="L154" s="18" t="n">
        <v>0</v>
      </c>
    </row>
    <row r="155" customFormat="false" ht="67.15" hidden="false" customHeight="true" outlineLevel="0" collapsed="false">
      <c r="A155" s="19" t="s">
        <v>112</v>
      </c>
      <c r="B155" s="19"/>
      <c r="C155" s="9"/>
      <c r="D155" s="9" t="n">
        <v>2016</v>
      </c>
      <c r="E155" s="9" t="n">
        <v>2016</v>
      </c>
      <c r="F155" s="9" t="n">
        <v>2016</v>
      </c>
      <c r="G155" s="46" t="n">
        <f aca="false">I155+K155</f>
        <v>8228.24139</v>
      </c>
      <c r="H155" s="18" t="n">
        <v>0</v>
      </c>
      <c r="I155" s="18" t="n">
        <v>7394.221</v>
      </c>
      <c r="J155" s="18" t="n">
        <v>0</v>
      </c>
      <c r="K155" s="18" t="n">
        <v>834.02039</v>
      </c>
      <c r="L155" s="18" t="n">
        <v>0</v>
      </c>
    </row>
    <row r="156" customFormat="false" ht="67.15" hidden="false" customHeight="true" outlineLevel="0" collapsed="false">
      <c r="A156" s="19" t="s">
        <v>113</v>
      </c>
      <c r="B156" s="19"/>
      <c r="C156" s="9"/>
      <c r="D156" s="9" t="n">
        <v>2016</v>
      </c>
      <c r="E156" s="9" t="n">
        <v>2016</v>
      </c>
      <c r="F156" s="9" t="n">
        <v>2016</v>
      </c>
      <c r="G156" s="46" t="n">
        <f aca="false">I156+K156</f>
        <v>4015.90358</v>
      </c>
      <c r="H156" s="18" t="n">
        <v>0</v>
      </c>
      <c r="I156" s="18" t="n">
        <v>3614</v>
      </c>
      <c r="J156" s="18" t="n">
        <v>0</v>
      </c>
      <c r="K156" s="18" t="n">
        <v>401.90358</v>
      </c>
      <c r="L156" s="18" t="n">
        <v>0</v>
      </c>
    </row>
    <row r="157" customFormat="false" ht="67.15" hidden="false" customHeight="true" outlineLevel="0" collapsed="false">
      <c r="A157" s="19" t="s">
        <v>114</v>
      </c>
      <c r="B157" s="19"/>
      <c r="C157" s="9"/>
      <c r="D157" s="9" t="n">
        <v>2016</v>
      </c>
      <c r="E157" s="9" t="n">
        <v>2016</v>
      </c>
      <c r="F157" s="9" t="n">
        <v>2016</v>
      </c>
      <c r="G157" s="46" t="n">
        <f aca="false">I157+K157</f>
        <v>2823.63488</v>
      </c>
      <c r="H157" s="18" t="n">
        <v>0</v>
      </c>
      <c r="I157" s="18" t="n">
        <v>2541.271</v>
      </c>
      <c r="J157" s="18" t="n">
        <v>0</v>
      </c>
      <c r="K157" s="18" t="n">
        <v>282.36388</v>
      </c>
      <c r="L157" s="18" t="n">
        <v>0</v>
      </c>
    </row>
    <row r="158" customFormat="false" ht="67.15" hidden="false" customHeight="true" outlineLevel="0" collapsed="false">
      <c r="A158" s="19" t="s">
        <v>115</v>
      </c>
      <c r="B158" s="19"/>
      <c r="C158" s="9"/>
      <c r="D158" s="9" t="n">
        <v>2016</v>
      </c>
      <c r="E158" s="9" t="n">
        <v>2016</v>
      </c>
      <c r="F158" s="9" t="n">
        <v>2016</v>
      </c>
      <c r="G158" s="46" t="n">
        <f aca="false">I158+K158</f>
        <v>21581.32115</v>
      </c>
      <c r="H158" s="18" t="n">
        <v>0</v>
      </c>
      <c r="I158" s="18" t="n">
        <v>19423.1</v>
      </c>
      <c r="J158" s="18" t="n">
        <v>0</v>
      </c>
      <c r="K158" s="18" t="n">
        <v>2158.22115</v>
      </c>
      <c r="L158" s="18" t="n">
        <v>0</v>
      </c>
    </row>
    <row r="159" customFormat="false" ht="67.15" hidden="false" customHeight="true" outlineLevel="0" collapsed="false">
      <c r="A159" s="19" t="s">
        <v>116</v>
      </c>
      <c r="B159" s="19"/>
      <c r="C159" s="9"/>
      <c r="D159" s="9" t="n">
        <v>2016</v>
      </c>
      <c r="E159" s="9" t="n">
        <v>2016</v>
      </c>
      <c r="F159" s="9" t="n">
        <v>2016</v>
      </c>
      <c r="G159" s="46" t="n">
        <f aca="false">I159+K159</f>
        <v>11660.78808</v>
      </c>
      <c r="H159" s="18" t="n">
        <v>0</v>
      </c>
      <c r="I159" s="18" t="n">
        <v>10494.7</v>
      </c>
      <c r="J159" s="18" t="n">
        <v>0</v>
      </c>
      <c r="K159" s="18" t="n">
        <v>1166.08808</v>
      </c>
      <c r="L159" s="18" t="n">
        <v>0</v>
      </c>
    </row>
    <row r="160" customFormat="false" ht="67.15" hidden="false" customHeight="true" outlineLevel="0" collapsed="false">
      <c r="A160" s="19" t="s">
        <v>117</v>
      </c>
      <c r="B160" s="19"/>
      <c r="C160" s="9"/>
      <c r="D160" s="9" t="n">
        <v>2016</v>
      </c>
      <c r="E160" s="9" t="n">
        <v>2016</v>
      </c>
      <c r="F160" s="9" t="n">
        <v>2016</v>
      </c>
      <c r="G160" s="46" t="n">
        <f aca="false">I160+K160</f>
        <v>5659.75303</v>
      </c>
      <c r="H160" s="18" t="n">
        <v>0</v>
      </c>
      <c r="I160" s="18" t="n">
        <v>5093.7</v>
      </c>
      <c r="J160" s="18" t="n">
        <v>0</v>
      </c>
      <c r="K160" s="18" t="n">
        <v>566.05303</v>
      </c>
      <c r="L160" s="18" t="n">
        <v>0</v>
      </c>
    </row>
    <row r="161" customFormat="false" ht="93.2" hidden="false" customHeight="true" outlineLevel="0" collapsed="false">
      <c r="A161" s="19" t="s">
        <v>118</v>
      </c>
      <c r="B161" s="19"/>
      <c r="C161" s="9"/>
      <c r="D161" s="9" t="n">
        <v>2016</v>
      </c>
      <c r="E161" s="9" t="n">
        <v>2016</v>
      </c>
      <c r="F161" s="9" t="n">
        <v>2016</v>
      </c>
      <c r="G161" s="46" t="n">
        <f aca="false">I161+K161</f>
        <v>13303.73307</v>
      </c>
      <c r="H161" s="18" t="n">
        <v>0</v>
      </c>
      <c r="I161" s="18" t="n">
        <v>11973.3</v>
      </c>
      <c r="J161" s="18" t="n">
        <v>0</v>
      </c>
      <c r="K161" s="18" t="n">
        <v>1330.43307</v>
      </c>
      <c r="L161" s="18" t="n">
        <v>0</v>
      </c>
    </row>
    <row r="162" customFormat="false" ht="67.15" hidden="false" customHeight="true" outlineLevel="0" collapsed="false">
      <c r="A162" s="19" t="s">
        <v>119</v>
      </c>
      <c r="B162" s="19"/>
      <c r="C162" s="9"/>
      <c r="D162" s="9" t="n">
        <v>2016</v>
      </c>
      <c r="E162" s="9" t="n">
        <v>2016</v>
      </c>
      <c r="F162" s="9" t="n">
        <v>2016</v>
      </c>
      <c r="G162" s="46" t="n">
        <f aca="false">I162+K162</f>
        <v>980.58444</v>
      </c>
      <c r="H162" s="18" t="n">
        <v>0</v>
      </c>
      <c r="I162" s="18" t="n">
        <v>882</v>
      </c>
      <c r="J162" s="18" t="n">
        <v>0</v>
      </c>
      <c r="K162" s="18" t="n">
        <v>98.58444</v>
      </c>
      <c r="L162" s="18" t="n">
        <v>0</v>
      </c>
    </row>
    <row r="163" customFormat="false" ht="67.15" hidden="false" customHeight="true" outlineLevel="0" collapsed="false">
      <c r="A163" s="19" t="s">
        <v>120</v>
      </c>
      <c r="B163" s="19"/>
      <c r="C163" s="9"/>
      <c r="D163" s="9" t="n">
        <v>2016</v>
      </c>
      <c r="E163" s="9" t="n">
        <v>2016</v>
      </c>
      <c r="F163" s="9" t="n">
        <v>2016</v>
      </c>
      <c r="G163" s="46" t="n">
        <f aca="false">I163+K163</f>
        <v>4359.62235</v>
      </c>
      <c r="H163" s="18" t="n">
        <v>0</v>
      </c>
      <c r="I163" s="18" t="n">
        <v>3923</v>
      </c>
      <c r="J163" s="18" t="n">
        <v>0</v>
      </c>
      <c r="K163" s="18" t="n">
        <v>436.62235</v>
      </c>
      <c r="L163" s="18" t="n">
        <v>0</v>
      </c>
    </row>
    <row r="164" customFormat="false" ht="67.15" hidden="false" customHeight="true" outlineLevel="0" collapsed="false">
      <c r="A164" s="19" t="s">
        <v>121</v>
      </c>
      <c r="B164" s="19"/>
      <c r="C164" s="9"/>
      <c r="D164" s="9" t="n">
        <v>2016</v>
      </c>
      <c r="E164" s="9" t="n">
        <v>2016</v>
      </c>
      <c r="F164" s="9" t="n">
        <v>2016</v>
      </c>
      <c r="G164" s="46" t="n">
        <f aca="false">I164+K164</f>
        <v>7919.9413</v>
      </c>
      <c r="H164" s="18" t="n">
        <v>0</v>
      </c>
      <c r="I164" s="18" t="n">
        <v>7127.9</v>
      </c>
      <c r="J164" s="18" t="n">
        <v>0</v>
      </c>
      <c r="K164" s="18" t="n">
        <v>792.0413</v>
      </c>
      <c r="L164" s="18" t="n">
        <v>0</v>
      </c>
    </row>
    <row r="165" customFormat="false" ht="66.75" hidden="false" customHeight="true" outlineLevel="0" collapsed="false">
      <c r="A165" s="19" t="s">
        <v>122</v>
      </c>
      <c r="B165" s="19"/>
      <c r="C165" s="9"/>
      <c r="D165" s="60" t="n">
        <v>2018</v>
      </c>
      <c r="E165" s="60" t="n">
        <v>2018</v>
      </c>
      <c r="F165" s="60" t="n">
        <v>2018</v>
      </c>
      <c r="G165" s="61" t="n">
        <f aca="false">I165+K165</f>
        <v>23238.455</v>
      </c>
      <c r="H165" s="62" t="n">
        <v>0</v>
      </c>
      <c r="I165" s="62" t="n">
        <v>21634.587</v>
      </c>
      <c r="J165" s="62" t="n">
        <v>0</v>
      </c>
      <c r="K165" s="62" t="n">
        <v>1603.868</v>
      </c>
      <c r="L165" s="62" t="n">
        <v>0</v>
      </c>
    </row>
    <row r="166" customFormat="false" ht="22.7" hidden="false" customHeight="true" outlineLevel="0" collapsed="false">
      <c r="A166" s="49" t="s">
        <v>123</v>
      </c>
      <c r="B166" s="49"/>
      <c r="C166" s="9" t="s">
        <v>50</v>
      </c>
      <c r="D166" s="9" t="n">
        <v>2016</v>
      </c>
      <c r="E166" s="9" t="n">
        <v>2016</v>
      </c>
      <c r="F166" s="9" t="n">
        <v>2016</v>
      </c>
      <c r="G166" s="46" t="n">
        <f aca="false">I166+K166</f>
        <v>918.52778</v>
      </c>
      <c r="H166" s="18" t="n">
        <v>0</v>
      </c>
      <c r="I166" s="18" t="n">
        <v>0</v>
      </c>
      <c r="J166" s="18" t="n">
        <v>0</v>
      </c>
      <c r="K166" s="18" t="n">
        <v>918.52778</v>
      </c>
      <c r="L166" s="18" t="n">
        <v>0</v>
      </c>
    </row>
    <row r="167" s="58" customFormat="true" ht="22.7" hidden="false" customHeight="true" outlineLevel="0" collapsed="false">
      <c r="A167" s="49"/>
      <c r="B167" s="49"/>
      <c r="C167" s="9"/>
      <c r="D167" s="54" t="n">
        <v>2017</v>
      </c>
      <c r="E167" s="54" t="n">
        <v>2017</v>
      </c>
      <c r="F167" s="54" t="n">
        <v>2017</v>
      </c>
      <c r="G167" s="51" t="n">
        <f aca="false">I167+K167</f>
        <v>50.03729</v>
      </c>
      <c r="H167" s="55" t="n">
        <v>0</v>
      </c>
      <c r="I167" s="55" t="n">
        <v>0</v>
      </c>
      <c r="J167" s="55" t="n">
        <v>0</v>
      </c>
      <c r="K167" s="55" t="n">
        <v>50.03729</v>
      </c>
      <c r="L167" s="55" t="n">
        <v>0</v>
      </c>
    </row>
    <row r="168" customFormat="false" ht="22.7" hidden="false" customHeight="true" outlineLevel="0" collapsed="false">
      <c r="A168" s="57" t="s">
        <v>124</v>
      </c>
      <c r="B168" s="57"/>
      <c r="C168" s="9" t="s">
        <v>50</v>
      </c>
      <c r="D168" s="9" t="n">
        <v>2016</v>
      </c>
      <c r="E168" s="9" t="n">
        <v>2016</v>
      </c>
      <c r="F168" s="9" t="n">
        <v>2016</v>
      </c>
      <c r="G168" s="46" t="n">
        <f aca="false">I168+K168</f>
        <v>2023.9</v>
      </c>
      <c r="H168" s="18" t="n">
        <v>0</v>
      </c>
      <c r="I168" s="18" t="n">
        <v>0</v>
      </c>
      <c r="J168" s="18" t="n">
        <v>0</v>
      </c>
      <c r="K168" s="18" t="n">
        <v>2023.9</v>
      </c>
      <c r="L168" s="18" t="n">
        <v>0</v>
      </c>
    </row>
    <row r="169" s="58" customFormat="true" ht="22.7" hidden="false" customHeight="true" outlineLevel="0" collapsed="false">
      <c r="A169" s="57"/>
      <c r="B169" s="57"/>
      <c r="C169" s="9"/>
      <c r="D169" s="54" t="n">
        <v>2017</v>
      </c>
      <c r="E169" s="54" t="n">
        <v>2017</v>
      </c>
      <c r="F169" s="54" t="n">
        <v>2017</v>
      </c>
      <c r="G169" s="51" t="n">
        <f aca="false">I169+K169</f>
        <v>400</v>
      </c>
      <c r="H169" s="55" t="n">
        <v>0</v>
      </c>
      <c r="I169" s="55" t="n">
        <v>0</v>
      </c>
      <c r="J169" s="55" t="n">
        <v>0</v>
      </c>
      <c r="K169" s="55" t="n">
        <v>400</v>
      </c>
      <c r="L169" s="55" t="n">
        <v>0</v>
      </c>
    </row>
    <row r="170" customFormat="false" ht="22.7" hidden="false" customHeight="true" outlineLevel="0" collapsed="false">
      <c r="A170" s="57"/>
      <c r="B170" s="57"/>
      <c r="C170" s="9"/>
      <c r="D170" s="64" t="n">
        <v>2018</v>
      </c>
      <c r="E170" s="64" t="n">
        <v>2018</v>
      </c>
      <c r="F170" s="64" t="n">
        <v>2018</v>
      </c>
      <c r="G170" s="61" t="n">
        <v>635.226</v>
      </c>
      <c r="H170" s="62" t="n">
        <v>0</v>
      </c>
      <c r="I170" s="62" t="n">
        <v>0</v>
      </c>
      <c r="J170" s="62" t="n">
        <v>0</v>
      </c>
      <c r="K170" s="62" t="n">
        <v>635.226</v>
      </c>
      <c r="L170" s="62" t="n">
        <v>0</v>
      </c>
    </row>
    <row r="171" customFormat="false" ht="24.85" hidden="false" customHeight="true" outlineLevel="0" collapsed="false">
      <c r="A171" s="49" t="s">
        <v>125</v>
      </c>
      <c r="B171" s="49"/>
      <c r="C171" s="9" t="s">
        <v>50</v>
      </c>
      <c r="D171" s="9" t="n">
        <v>2016</v>
      </c>
      <c r="E171" s="9" t="n">
        <v>2016</v>
      </c>
      <c r="F171" s="9" t="n">
        <v>2016</v>
      </c>
      <c r="G171" s="46" t="n">
        <f aca="false">I171+K171</f>
        <v>805.035</v>
      </c>
      <c r="H171" s="46" t="n">
        <v>0</v>
      </c>
      <c r="I171" s="46" t="n">
        <v>0</v>
      </c>
      <c r="J171" s="46" t="n">
        <v>0</v>
      </c>
      <c r="K171" s="46" t="n">
        <v>805.035</v>
      </c>
      <c r="L171" s="46" t="n">
        <v>0</v>
      </c>
    </row>
    <row r="172" customFormat="false" ht="14.2" hidden="false" customHeight="true" outlineLevel="0" collapsed="false">
      <c r="A172" s="49"/>
      <c r="B172" s="49"/>
      <c r="C172" s="9"/>
      <c r="D172" s="9"/>
      <c r="E172" s="9" t="n">
        <v>2017</v>
      </c>
      <c r="F172" s="9" t="n">
        <v>2017</v>
      </c>
      <c r="G172" s="46"/>
      <c r="H172" s="46" t="n">
        <v>0</v>
      </c>
      <c r="I172" s="46" t="n">
        <v>0</v>
      </c>
      <c r="J172" s="46" t="n">
        <v>0</v>
      </c>
      <c r="K172" s="46" t="n">
        <v>2000</v>
      </c>
      <c r="L172" s="46" t="n">
        <v>0</v>
      </c>
    </row>
    <row r="173" customFormat="false" ht="28.4" hidden="false" customHeight="true" outlineLevel="0" collapsed="false">
      <c r="A173" s="49" t="s">
        <v>126</v>
      </c>
      <c r="B173" s="49"/>
      <c r="C173" s="9" t="s">
        <v>50</v>
      </c>
      <c r="D173" s="9" t="n">
        <v>2016</v>
      </c>
      <c r="E173" s="9" t="n">
        <v>2016</v>
      </c>
      <c r="F173" s="9" t="n">
        <v>2016</v>
      </c>
      <c r="G173" s="46" t="n">
        <f aca="false">I173+K173</f>
        <v>200</v>
      </c>
      <c r="H173" s="18" t="n">
        <v>0</v>
      </c>
      <c r="I173" s="18" t="n">
        <v>0</v>
      </c>
      <c r="J173" s="18" t="n">
        <v>0</v>
      </c>
      <c r="K173" s="18" t="n">
        <v>200</v>
      </c>
      <c r="L173" s="18" t="n">
        <v>0</v>
      </c>
    </row>
    <row r="174" s="58" customFormat="true" ht="28.4" hidden="false" customHeight="true" outlineLevel="0" collapsed="false">
      <c r="A174" s="49"/>
      <c r="B174" s="49"/>
      <c r="C174" s="9"/>
      <c r="D174" s="54" t="n">
        <v>2017</v>
      </c>
      <c r="E174" s="54" t="n">
        <v>2017</v>
      </c>
      <c r="F174" s="54" t="n">
        <v>2017</v>
      </c>
      <c r="G174" s="51" t="n">
        <f aca="false">I174+K174</f>
        <v>0</v>
      </c>
      <c r="H174" s="55" t="n">
        <v>0</v>
      </c>
      <c r="I174" s="55" t="n">
        <v>0</v>
      </c>
      <c r="J174" s="55" t="n">
        <v>0</v>
      </c>
      <c r="K174" s="55" t="n">
        <v>0</v>
      </c>
      <c r="L174" s="55" t="n">
        <v>0</v>
      </c>
    </row>
    <row r="175" customFormat="false" ht="34.5" hidden="false" customHeight="true" outlineLevel="0" collapsed="false">
      <c r="A175" s="65" t="s">
        <v>127</v>
      </c>
      <c r="B175" s="65"/>
      <c r="C175" s="66"/>
      <c r="D175" s="67"/>
      <c r="E175" s="67"/>
      <c r="F175" s="68"/>
      <c r="G175" s="69" t="n">
        <f aca="false">G125+G126+G127</f>
        <v>185484.03408</v>
      </c>
      <c r="H175" s="69" t="n">
        <f aca="false">H125+H126+H127</f>
        <v>0</v>
      </c>
      <c r="I175" s="69" t="n">
        <f aca="false">I125+I126+I127</f>
        <v>158097.5862</v>
      </c>
      <c r="J175" s="69" t="n">
        <f aca="false">J125+J126+J127</f>
        <v>2296.66271</v>
      </c>
      <c r="K175" s="69" t="n">
        <f aca="false">K125+K126+K127</f>
        <v>25089.78517</v>
      </c>
      <c r="L175" s="69" t="n">
        <f aca="false">L125+L126+L127</f>
        <v>0</v>
      </c>
    </row>
    <row r="176" customFormat="false" ht="29.1" hidden="false" customHeight="true" outlineLevel="0" collapsed="false">
      <c r="A176" s="27" t="s">
        <v>128</v>
      </c>
      <c r="B176" s="27"/>
      <c r="C176" s="16" t="s">
        <v>129</v>
      </c>
      <c r="D176" s="16" t="n">
        <v>2016</v>
      </c>
      <c r="E176" s="16" t="n">
        <v>2018</v>
      </c>
      <c r="F176" s="36" t="n">
        <v>2016</v>
      </c>
      <c r="G176" s="37" t="n">
        <f aca="false">G198+G215+G230+G237</f>
        <v>32971.63398</v>
      </c>
      <c r="H176" s="37" t="n">
        <f aca="false">H198+H215+H230+H237</f>
        <v>0</v>
      </c>
      <c r="I176" s="37" t="n">
        <f aca="false">I198+I215+I230+I237</f>
        <v>27696.115</v>
      </c>
      <c r="J176" s="37" t="n">
        <f aca="false">J198+J215+J230+J237</f>
        <v>0</v>
      </c>
      <c r="K176" s="37" t="n">
        <f aca="false">K198+K215+K230+K237</f>
        <v>5275.51898</v>
      </c>
      <c r="L176" s="37" t="n">
        <f aca="false">L198+L215+L230+L237</f>
        <v>0</v>
      </c>
    </row>
    <row r="177" customFormat="false" ht="29.1" hidden="false" customHeight="true" outlineLevel="0" collapsed="false">
      <c r="A177" s="27"/>
      <c r="B177" s="27"/>
      <c r="C177" s="16"/>
      <c r="D177" s="16"/>
      <c r="E177" s="16"/>
      <c r="F177" s="36" t="n">
        <v>2017</v>
      </c>
      <c r="G177" s="37" t="n">
        <f aca="false">G199+G216+G224+G228+G231+G238+G243</f>
        <v>54604.36456</v>
      </c>
      <c r="H177" s="37" t="n">
        <f aca="false">H199+H216+H224+H228+H231+H238+H243</f>
        <v>0</v>
      </c>
      <c r="I177" s="37" t="n">
        <f aca="false">I199+I216+I224+I228+I231+I238+I243</f>
        <v>46333.925</v>
      </c>
      <c r="J177" s="37" t="n">
        <f aca="false">J199+J216+J224+J228+J231+J238+J243</f>
        <v>0</v>
      </c>
      <c r="K177" s="37" t="n">
        <f aca="false">K199+K216+K224+K228+K231+K238+K243</f>
        <v>8270.43956</v>
      </c>
      <c r="L177" s="37" t="n">
        <f aca="false">L199+L216+L224+L228+L231+L238+L243</f>
        <v>0</v>
      </c>
    </row>
    <row r="178" customFormat="false" ht="29.1" hidden="false" customHeight="true" outlineLevel="0" collapsed="false">
      <c r="A178" s="27"/>
      <c r="B178" s="27"/>
      <c r="C178" s="16"/>
      <c r="D178" s="16"/>
      <c r="E178" s="16"/>
      <c r="F178" s="36" t="n">
        <v>2018</v>
      </c>
      <c r="G178" s="37" t="n">
        <f aca="false">SUM(G200+G217+G225+G229+G244+G239)</f>
        <v>20683.89537</v>
      </c>
      <c r="H178" s="37" t="n">
        <f aca="false">SUM(H200+H217+H225+H229+H244+H239)</f>
        <v>0</v>
      </c>
      <c r="I178" s="37" t="n">
        <f aca="false">SUM(I200+I217+I225+I229+I244+I239)</f>
        <v>16329.66437</v>
      </c>
      <c r="J178" s="37" t="n">
        <f aca="false">SUM(J200+J217+J225+J229+J244+J239)</f>
        <v>0</v>
      </c>
      <c r="K178" s="37" t="n">
        <f aca="false">SUM(K200+K217+K225+K229+K244+K239)</f>
        <v>4354.231</v>
      </c>
      <c r="L178" s="37" t="n">
        <f aca="false">SUM(L200+L217+L225+L229+L244+L239)</f>
        <v>0</v>
      </c>
      <c r="N178" s="28"/>
    </row>
    <row r="179" customFormat="false" ht="84.75" hidden="true" customHeight="true" outlineLevel="0" collapsed="false">
      <c r="A179" s="49" t="s">
        <v>130</v>
      </c>
      <c r="B179" s="49"/>
      <c r="C179" s="8" t="s">
        <v>131</v>
      </c>
      <c r="D179" s="9" t="n">
        <v>2017</v>
      </c>
      <c r="E179" s="9" t="n">
        <v>2017</v>
      </c>
      <c r="F179" s="9" t="n">
        <v>2017</v>
      </c>
      <c r="G179" s="18" t="n">
        <v>3980</v>
      </c>
      <c r="H179" s="18" t="n">
        <v>0</v>
      </c>
      <c r="I179" s="18" t="n">
        <v>3582</v>
      </c>
      <c r="J179" s="18" t="n">
        <v>0</v>
      </c>
      <c r="K179" s="18" t="n">
        <v>398</v>
      </c>
      <c r="L179" s="70" t="n">
        <v>0</v>
      </c>
    </row>
    <row r="180" customFormat="false" ht="137.25" hidden="true" customHeight="true" outlineLevel="0" collapsed="false">
      <c r="A180" s="49" t="s">
        <v>132</v>
      </c>
      <c r="B180" s="49"/>
      <c r="C180" s="8" t="s">
        <v>131</v>
      </c>
      <c r="D180" s="9" t="n">
        <v>2017</v>
      </c>
      <c r="E180" s="9" t="n">
        <v>2017</v>
      </c>
      <c r="F180" s="9" t="n">
        <v>2017</v>
      </c>
      <c r="G180" s="18" t="n">
        <v>1300</v>
      </c>
      <c r="H180" s="18" t="n">
        <v>0</v>
      </c>
      <c r="I180" s="18" t="n">
        <v>1170</v>
      </c>
      <c r="J180" s="18" t="n">
        <v>0</v>
      </c>
      <c r="K180" s="18" t="n">
        <v>130</v>
      </c>
      <c r="L180" s="70" t="n">
        <v>0</v>
      </c>
    </row>
    <row r="181" customFormat="false" ht="86.25" hidden="true" customHeight="true" outlineLevel="0" collapsed="false">
      <c r="A181" s="49" t="s">
        <v>133</v>
      </c>
      <c r="B181" s="49"/>
      <c r="C181" s="8" t="s">
        <v>131</v>
      </c>
      <c r="D181" s="9" t="n">
        <v>2017</v>
      </c>
      <c r="E181" s="9" t="n">
        <v>2017</v>
      </c>
      <c r="F181" s="9" t="n">
        <v>2017</v>
      </c>
      <c r="G181" s="18" t="n">
        <v>32550</v>
      </c>
      <c r="H181" s="18" t="n">
        <v>0</v>
      </c>
      <c r="I181" s="18" t="n">
        <v>29295</v>
      </c>
      <c r="J181" s="18" t="n">
        <v>0</v>
      </c>
      <c r="K181" s="18" t="n">
        <v>3255</v>
      </c>
      <c r="L181" s="70" t="n">
        <v>0</v>
      </c>
    </row>
    <row r="182" customFormat="false" ht="87" hidden="true" customHeight="true" outlineLevel="0" collapsed="false">
      <c r="A182" s="49" t="s">
        <v>134</v>
      </c>
      <c r="B182" s="49"/>
      <c r="C182" s="8" t="s">
        <v>131</v>
      </c>
      <c r="D182" s="9" t="n">
        <v>2017</v>
      </c>
      <c r="E182" s="9" t="n">
        <v>2017</v>
      </c>
      <c r="F182" s="9" t="n">
        <v>2017</v>
      </c>
      <c r="G182" s="18" t="n">
        <v>4300</v>
      </c>
      <c r="H182" s="18" t="n">
        <v>0</v>
      </c>
      <c r="I182" s="18" t="n">
        <v>3870</v>
      </c>
      <c r="J182" s="18" t="n">
        <v>0</v>
      </c>
      <c r="K182" s="18" t="n">
        <v>430</v>
      </c>
      <c r="L182" s="70" t="n">
        <v>0</v>
      </c>
    </row>
    <row r="183" customFormat="false" ht="72" hidden="true" customHeight="true" outlineLevel="0" collapsed="false">
      <c r="A183" s="7" t="s">
        <v>135</v>
      </c>
      <c r="B183" s="7"/>
      <c r="C183" s="8" t="s">
        <v>131</v>
      </c>
      <c r="D183" s="9" t="n">
        <v>2017</v>
      </c>
      <c r="E183" s="9" t="n">
        <v>2017</v>
      </c>
      <c r="F183" s="9" t="n">
        <v>2017</v>
      </c>
      <c r="G183" s="18" t="n">
        <v>23919</v>
      </c>
      <c r="H183" s="18" t="n">
        <v>0</v>
      </c>
      <c r="I183" s="18" t="n">
        <v>21527.1</v>
      </c>
      <c r="J183" s="18" t="n">
        <v>0</v>
      </c>
      <c r="K183" s="18" t="n">
        <v>2391.9</v>
      </c>
      <c r="L183" s="70" t="n">
        <v>0</v>
      </c>
    </row>
    <row r="184" customFormat="false" ht="78" hidden="true" customHeight="true" outlineLevel="0" collapsed="false">
      <c r="A184" s="49" t="s">
        <v>136</v>
      </c>
      <c r="B184" s="49"/>
      <c r="C184" s="8" t="s">
        <v>131</v>
      </c>
      <c r="D184" s="9" t="n">
        <v>2017</v>
      </c>
      <c r="E184" s="9" t="n">
        <v>2017</v>
      </c>
      <c r="F184" s="9" t="n">
        <v>2017</v>
      </c>
      <c r="G184" s="18" t="n">
        <v>7500</v>
      </c>
      <c r="H184" s="18" t="n">
        <v>0</v>
      </c>
      <c r="I184" s="18" t="n">
        <v>6750</v>
      </c>
      <c r="J184" s="18" t="n">
        <v>0</v>
      </c>
      <c r="K184" s="18" t="n">
        <v>750</v>
      </c>
      <c r="L184" s="70" t="n">
        <v>0</v>
      </c>
    </row>
    <row r="185" customFormat="false" ht="80.25" hidden="true" customHeight="true" outlineLevel="0" collapsed="false">
      <c r="A185" s="49" t="s">
        <v>137</v>
      </c>
      <c r="B185" s="49"/>
      <c r="C185" s="8" t="s">
        <v>131</v>
      </c>
      <c r="D185" s="9" t="n">
        <v>2017</v>
      </c>
      <c r="E185" s="9" t="n">
        <v>2017</v>
      </c>
      <c r="F185" s="9" t="n">
        <v>2017</v>
      </c>
      <c r="G185" s="18" t="n">
        <v>13500</v>
      </c>
      <c r="H185" s="18" t="n">
        <v>0</v>
      </c>
      <c r="I185" s="18" t="n">
        <v>12150</v>
      </c>
      <c r="J185" s="18" t="n">
        <v>0</v>
      </c>
      <c r="K185" s="18" t="n">
        <v>1350</v>
      </c>
      <c r="L185" s="70" t="n">
        <v>0</v>
      </c>
    </row>
    <row r="186" customFormat="false" ht="84" hidden="true" customHeight="true" outlineLevel="0" collapsed="false">
      <c r="A186" s="49" t="s">
        <v>138</v>
      </c>
      <c r="B186" s="49"/>
      <c r="C186" s="8" t="s">
        <v>131</v>
      </c>
      <c r="D186" s="9" t="n">
        <v>2017</v>
      </c>
      <c r="E186" s="9" t="n">
        <v>2017</v>
      </c>
      <c r="F186" s="9" t="n">
        <v>2017</v>
      </c>
      <c r="G186" s="18" t="n">
        <v>8210</v>
      </c>
      <c r="H186" s="18" t="n">
        <v>0</v>
      </c>
      <c r="I186" s="18" t="n">
        <v>7389</v>
      </c>
      <c r="J186" s="18" t="n">
        <v>0</v>
      </c>
      <c r="K186" s="18" t="n">
        <v>821</v>
      </c>
      <c r="L186" s="70" t="n">
        <v>0</v>
      </c>
    </row>
    <row r="187" customFormat="false" ht="75.75" hidden="true" customHeight="true" outlineLevel="0" collapsed="false">
      <c r="A187" s="49" t="s">
        <v>139</v>
      </c>
      <c r="B187" s="49"/>
      <c r="C187" s="8" t="s">
        <v>131</v>
      </c>
      <c r="D187" s="9" t="n">
        <v>2017</v>
      </c>
      <c r="E187" s="9" t="n">
        <v>2017</v>
      </c>
      <c r="F187" s="9" t="n">
        <v>2017</v>
      </c>
      <c r="G187" s="18" t="n">
        <v>15600</v>
      </c>
      <c r="H187" s="18" t="n">
        <v>0</v>
      </c>
      <c r="I187" s="18" t="n">
        <v>14040</v>
      </c>
      <c r="J187" s="18" t="n">
        <v>0</v>
      </c>
      <c r="K187" s="18" t="n">
        <v>1560</v>
      </c>
      <c r="L187" s="70" t="n">
        <v>0</v>
      </c>
    </row>
    <row r="188" customFormat="false" ht="80.25" hidden="true" customHeight="true" outlineLevel="0" collapsed="false">
      <c r="A188" s="49" t="s">
        <v>140</v>
      </c>
      <c r="B188" s="49"/>
      <c r="C188" s="8" t="s">
        <v>131</v>
      </c>
      <c r="D188" s="9" t="n">
        <v>2018</v>
      </c>
      <c r="E188" s="9" t="n">
        <v>2018</v>
      </c>
      <c r="F188" s="9" t="n">
        <v>2018</v>
      </c>
      <c r="G188" s="18" t="n">
        <v>1500</v>
      </c>
      <c r="H188" s="18" t="n">
        <v>0</v>
      </c>
      <c r="I188" s="18" t="n">
        <v>1350</v>
      </c>
      <c r="J188" s="18" t="n">
        <v>0</v>
      </c>
      <c r="K188" s="18" t="n">
        <v>150</v>
      </c>
      <c r="L188" s="70" t="n">
        <v>0</v>
      </c>
    </row>
    <row r="189" customFormat="false" ht="76.5" hidden="true" customHeight="true" outlineLevel="0" collapsed="false">
      <c r="A189" s="49" t="s">
        <v>141</v>
      </c>
      <c r="B189" s="49"/>
      <c r="C189" s="8" t="s">
        <v>131</v>
      </c>
      <c r="D189" s="9" t="n">
        <v>2018</v>
      </c>
      <c r="E189" s="9" t="n">
        <v>2018</v>
      </c>
      <c r="F189" s="9" t="n">
        <v>2018</v>
      </c>
      <c r="G189" s="18" t="n">
        <v>850</v>
      </c>
      <c r="H189" s="18" t="n">
        <v>0</v>
      </c>
      <c r="I189" s="18" t="n">
        <v>765</v>
      </c>
      <c r="J189" s="18" t="n">
        <v>0</v>
      </c>
      <c r="K189" s="18" t="n">
        <v>85</v>
      </c>
      <c r="L189" s="70" t="n">
        <v>0</v>
      </c>
    </row>
    <row r="190" customFormat="false" ht="76.5" hidden="true" customHeight="true" outlineLevel="0" collapsed="false">
      <c r="A190" s="49" t="s">
        <v>142</v>
      </c>
      <c r="B190" s="49"/>
      <c r="C190" s="8" t="s">
        <v>131</v>
      </c>
      <c r="D190" s="9" t="n">
        <v>2018</v>
      </c>
      <c r="E190" s="9" t="n">
        <v>2018</v>
      </c>
      <c r="F190" s="9" t="n">
        <v>2018</v>
      </c>
      <c r="G190" s="18" t="n">
        <v>1150</v>
      </c>
      <c r="H190" s="18" t="n">
        <v>0</v>
      </c>
      <c r="I190" s="18" t="n">
        <v>1035</v>
      </c>
      <c r="J190" s="18" t="n">
        <v>0</v>
      </c>
      <c r="K190" s="18" t="n">
        <v>115</v>
      </c>
      <c r="L190" s="70" t="n">
        <v>0</v>
      </c>
    </row>
    <row r="191" customFormat="false" ht="70.5" hidden="true" customHeight="true" outlineLevel="0" collapsed="false">
      <c r="A191" s="49" t="s">
        <v>143</v>
      </c>
      <c r="B191" s="49"/>
      <c r="C191" s="8" t="s">
        <v>131</v>
      </c>
      <c r="D191" s="9" t="n">
        <v>2018</v>
      </c>
      <c r="E191" s="9" t="n">
        <v>2018</v>
      </c>
      <c r="F191" s="9" t="n">
        <v>2018</v>
      </c>
      <c r="G191" s="18" t="n">
        <v>38150</v>
      </c>
      <c r="H191" s="18" t="n">
        <v>0</v>
      </c>
      <c r="I191" s="18" t="n">
        <v>34335</v>
      </c>
      <c r="J191" s="18" t="n">
        <v>0</v>
      </c>
      <c r="K191" s="18" t="n">
        <v>3815</v>
      </c>
      <c r="L191" s="70" t="n">
        <v>0</v>
      </c>
    </row>
    <row r="192" customFormat="false" ht="72" hidden="true" customHeight="true" outlineLevel="0" collapsed="false">
      <c r="A192" s="49" t="s">
        <v>144</v>
      </c>
      <c r="B192" s="49"/>
      <c r="C192" s="8" t="s">
        <v>131</v>
      </c>
      <c r="D192" s="9" t="n">
        <v>2018</v>
      </c>
      <c r="E192" s="9" t="n">
        <v>2018</v>
      </c>
      <c r="F192" s="9" t="n">
        <v>2018</v>
      </c>
      <c r="G192" s="18" t="n">
        <v>18000</v>
      </c>
      <c r="H192" s="18" t="n">
        <v>0</v>
      </c>
      <c r="I192" s="18" t="n">
        <v>16200</v>
      </c>
      <c r="J192" s="18" t="n">
        <v>0</v>
      </c>
      <c r="K192" s="18" t="n">
        <v>1800</v>
      </c>
      <c r="L192" s="70" t="n">
        <v>0</v>
      </c>
    </row>
    <row r="193" customFormat="false" ht="75" hidden="true" customHeight="true" outlineLevel="0" collapsed="false">
      <c r="A193" s="49" t="s">
        <v>145</v>
      </c>
      <c r="B193" s="49"/>
      <c r="C193" s="8" t="s">
        <v>131</v>
      </c>
      <c r="D193" s="9" t="n">
        <v>2018</v>
      </c>
      <c r="E193" s="9" t="n">
        <v>2018</v>
      </c>
      <c r="F193" s="9" t="n">
        <v>2018</v>
      </c>
      <c r="G193" s="18" t="n">
        <v>50000</v>
      </c>
      <c r="H193" s="18" t="n">
        <v>0</v>
      </c>
      <c r="I193" s="18" t="n">
        <v>45000</v>
      </c>
      <c r="J193" s="18" t="n">
        <v>0</v>
      </c>
      <c r="K193" s="18" t="n">
        <v>5000</v>
      </c>
      <c r="L193" s="70" t="n">
        <v>0</v>
      </c>
    </row>
    <row r="194" customFormat="false" ht="84.75" hidden="true" customHeight="true" outlineLevel="0" collapsed="false">
      <c r="A194" s="49" t="s">
        <v>146</v>
      </c>
      <c r="B194" s="49"/>
      <c r="C194" s="8" t="s">
        <v>131</v>
      </c>
      <c r="D194" s="9" t="n">
        <v>2018</v>
      </c>
      <c r="E194" s="9" t="n">
        <v>2018</v>
      </c>
      <c r="F194" s="9" t="n">
        <v>2018</v>
      </c>
      <c r="G194" s="18" t="n">
        <v>38920</v>
      </c>
      <c r="H194" s="18" t="n">
        <v>0</v>
      </c>
      <c r="I194" s="18" t="n">
        <v>35028</v>
      </c>
      <c r="J194" s="18" t="n">
        <v>0</v>
      </c>
      <c r="K194" s="18" t="n">
        <v>3892</v>
      </c>
      <c r="L194" s="70" t="n">
        <v>0</v>
      </c>
    </row>
    <row r="195" customFormat="false" ht="80.25" hidden="true" customHeight="true" outlineLevel="0" collapsed="false">
      <c r="A195" s="49" t="s">
        <v>147</v>
      </c>
      <c r="B195" s="49"/>
      <c r="C195" s="8" t="s">
        <v>131</v>
      </c>
      <c r="D195" s="9" t="n">
        <v>2018</v>
      </c>
      <c r="E195" s="9" t="n">
        <v>2018</v>
      </c>
      <c r="F195" s="9" t="n">
        <v>2018</v>
      </c>
      <c r="G195" s="18" t="n">
        <v>703</v>
      </c>
      <c r="H195" s="18" t="n">
        <v>0</v>
      </c>
      <c r="I195" s="18" t="n">
        <v>632.7</v>
      </c>
      <c r="J195" s="18" t="n">
        <v>0</v>
      </c>
      <c r="K195" s="18" t="n">
        <v>70.3</v>
      </c>
      <c r="L195" s="70" t="n">
        <v>0</v>
      </c>
    </row>
    <row r="196" customFormat="false" ht="73.5" hidden="true" customHeight="true" outlineLevel="0" collapsed="false">
      <c r="A196" s="49" t="s">
        <v>148</v>
      </c>
      <c r="B196" s="49"/>
      <c r="C196" s="8" t="s">
        <v>131</v>
      </c>
      <c r="D196" s="9" t="n">
        <v>2017</v>
      </c>
      <c r="E196" s="9" t="n">
        <v>2017</v>
      </c>
      <c r="F196" s="9" t="n">
        <v>2017</v>
      </c>
      <c r="G196" s="18" t="n">
        <v>16270</v>
      </c>
      <c r="H196" s="18" t="n">
        <v>0</v>
      </c>
      <c r="I196" s="18" t="n">
        <v>14643</v>
      </c>
      <c r="J196" s="18" t="n">
        <v>0</v>
      </c>
      <c r="K196" s="18" t="n">
        <v>1627</v>
      </c>
      <c r="L196" s="70" t="n">
        <v>0</v>
      </c>
    </row>
    <row r="197" customFormat="false" ht="69.75" hidden="true" customHeight="true" outlineLevel="0" collapsed="false">
      <c r="A197" s="49" t="s">
        <v>149</v>
      </c>
      <c r="B197" s="49"/>
      <c r="C197" s="8" t="s">
        <v>131</v>
      </c>
      <c r="D197" s="9" t="n">
        <v>2018</v>
      </c>
      <c r="E197" s="9" t="n">
        <v>2018</v>
      </c>
      <c r="F197" s="9" t="n">
        <v>2018</v>
      </c>
      <c r="G197" s="18" t="n">
        <v>16800</v>
      </c>
      <c r="H197" s="18" t="n">
        <v>0</v>
      </c>
      <c r="I197" s="18" t="n">
        <v>15120</v>
      </c>
      <c r="J197" s="18" t="n">
        <v>0</v>
      </c>
      <c r="K197" s="18" t="n">
        <v>1680</v>
      </c>
      <c r="L197" s="70" t="n">
        <v>0</v>
      </c>
    </row>
    <row r="198" customFormat="false" ht="25.15" hidden="false" customHeight="true" outlineLevel="0" collapsed="false">
      <c r="A198" s="71" t="s">
        <v>150</v>
      </c>
      <c r="B198" s="71"/>
      <c r="C198" s="9" t="s">
        <v>50</v>
      </c>
      <c r="D198" s="45" t="n">
        <v>2016</v>
      </c>
      <c r="E198" s="45" t="n">
        <v>2016</v>
      </c>
      <c r="F198" s="45" t="n">
        <v>2016</v>
      </c>
      <c r="G198" s="13" t="n">
        <f aca="false">SUM(I198:L198)</f>
        <v>30620.073</v>
      </c>
      <c r="H198" s="13" t="n">
        <f aca="false">SUM(H202:H203)</f>
        <v>0</v>
      </c>
      <c r="I198" s="13" t="n">
        <f aca="false">SUM(I202:I204)</f>
        <v>27556.263</v>
      </c>
      <c r="J198" s="13" t="n">
        <f aca="false">SUM(J202:J204)</f>
        <v>0</v>
      </c>
      <c r="K198" s="13" t="n">
        <v>3063.81</v>
      </c>
      <c r="L198" s="13" t="n">
        <f aca="false">SUM(L202:L204)</f>
        <v>0</v>
      </c>
    </row>
    <row r="199" customFormat="false" ht="22.35" hidden="false" customHeight="true" outlineLevel="0" collapsed="false">
      <c r="A199" s="71"/>
      <c r="B199" s="71"/>
      <c r="C199" s="9"/>
      <c r="D199" s="45" t="n">
        <v>2017</v>
      </c>
      <c r="E199" s="45" t="n">
        <v>2017</v>
      </c>
      <c r="F199" s="45" t="n">
        <v>2017</v>
      </c>
      <c r="G199" s="13" t="n">
        <f aca="false">SUM(H199:L199)</f>
        <v>22746.965</v>
      </c>
      <c r="H199" s="13" t="n">
        <f aca="false">SUM(H205:H213)</f>
        <v>0</v>
      </c>
      <c r="I199" s="13" t="n">
        <f aca="false">SUM(I205:I214)</f>
        <v>17261.602</v>
      </c>
      <c r="J199" s="13" t="n">
        <f aca="false">SUM(J205:J213)</f>
        <v>0</v>
      </c>
      <c r="K199" s="13" t="n">
        <f aca="false">SUM(K205:K212)+1589.4</f>
        <v>5485.363</v>
      </c>
      <c r="L199" s="13" t="n">
        <v>0</v>
      </c>
    </row>
    <row r="200" customFormat="false" ht="20.1" hidden="false" customHeight="true" outlineLevel="0" collapsed="false">
      <c r="A200" s="71"/>
      <c r="B200" s="71"/>
      <c r="C200" s="9"/>
      <c r="D200" s="45" t="n">
        <v>2018</v>
      </c>
      <c r="E200" s="45" t="n">
        <v>2018</v>
      </c>
      <c r="F200" s="45" t="n">
        <v>2018</v>
      </c>
      <c r="G200" s="13" t="n">
        <f aca="false">SUM(H200:L200)</f>
        <v>1680.52037</v>
      </c>
      <c r="H200" s="13" t="n">
        <v>0</v>
      </c>
      <c r="I200" s="13" t="n">
        <v>1109.66937</v>
      </c>
      <c r="J200" s="13" t="n">
        <v>0</v>
      </c>
      <c r="K200" s="13" t="n">
        <v>570.851</v>
      </c>
      <c r="L200" s="13" t="n">
        <v>0</v>
      </c>
    </row>
    <row r="201" customFormat="false" ht="13.9" hidden="false" customHeight="true" outlineLevel="0" collapsed="false">
      <c r="A201" s="11" t="s">
        <v>97</v>
      </c>
      <c r="B201" s="11"/>
      <c r="C201" s="9"/>
      <c r="D201" s="7"/>
      <c r="E201" s="7"/>
      <c r="F201" s="7"/>
      <c r="G201" s="48"/>
      <c r="H201" s="48"/>
      <c r="I201" s="48"/>
      <c r="J201" s="48"/>
      <c r="K201" s="48"/>
      <c r="L201" s="48"/>
    </row>
    <row r="202" customFormat="false" ht="59.65" hidden="false" customHeight="true" outlineLevel="0" collapsed="false">
      <c r="A202" s="19" t="s">
        <v>151</v>
      </c>
      <c r="B202" s="19"/>
      <c r="C202" s="9"/>
      <c r="D202" s="9" t="n">
        <v>2016</v>
      </c>
      <c r="E202" s="9" t="n">
        <v>2016</v>
      </c>
      <c r="F202" s="9" t="n">
        <v>2016</v>
      </c>
      <c r="G202" s="18" t="n">
        <f aca="false">SUM(H202:L202)</f>
        <v>2161.96304</v>
      </c>
      <c r="H202" s="18" t="n">
        <v>0</v>
      </c>
      <c r="I202" s="18" t="n">
        <v>1945.764</v>
      </c>
      <c r="J202" s="18" t="n">
        <v>0</v>
      </c>
      <c r="K202" s="18" t="n">
        <v>216.19904</v>
      </c>
      <c r="L202" s="18" t="n">
        <v>0</v>
      </c>
    </row>
    <row r="203" customFormat="false" ht="43.5" hidden="false" customHeight="true" outlineLevel="0" collapsed="false">
      <c r="A203" s="19" t="s">
        <v>152</v>
      </c>
      <c r="B203" s="19"/>
      <c r="C203" s="9"/>
      <c r="D203" s="9" t="n">
        <v>2016</v>
      </c>
      <c r="E203" s="9" t="n">
        <v>2016</v>
      </c>
      <c r="F203" s="9" t="n">
        <v>2016</v>
      </c>
      <c r="G203" s="18" t="n">
        <f aca="false">SUM(H203:L203)</f>
        <v>17354.13209</v>
      </c>
      <c r="H203" s="18" t="n">
        <v>0</v>
      </c>
      <c r="I203" s="18" t="n">
        <v>15618.717</v>
      </c>
      <c r="J203" s="18" t="n">
        <v>0</v>
      </c>
      <c r="K203" s="18" t="n">
        <v>1735.41509</v>
      </c>
      <c r="L203" s="18" t="n">
        <v>0</v>
      </c>
    </row>
    <row r="204" customFormat="false" ht="37.5" hidden="false" customHeight="true" outlineLevel="0" collapsed="false">
      <c r="A204" s="72" t="s">
        <v>153</v>
      </c>
      <c r="B204" s="72"/>
      <c r="C204" s="9"/>
      <c r="D204" s="9" t="n">
        <v>2016</v>
      </c>
      <c r="E204" s="9" t="n">
        <v>2016</v>
      </c>
      <c r="F204" s="9" t="n">
        <v>2016</v>
      </c>
      <c r="G204" s="18" t="n">
        <f aca="false">SUM(H204:L204)</f>
        <v>11101.98</v>
      </c>
      <c r="H204" s="18" t="n">
        <v>0</v>
      </c>
      <c r="I204" s="18" t="n">
        <v>9991.782</v>
      </c>
      <c r="J204" s="18" t="n">
        <v>0</v>
      </c>
      <c r="K204" s="18" t="n">
        <v>1110.198</v>
      </c>
      <c r="L204" s="18" t="n">
        <v>0</v>
      </c>
    </row>
    <row r="205" customFormat="false" ht="41.25" hidden="false" customHeight="true" outlineLevel="0" collapsed="false">
      <c r="A205" s="72"/>
      <c r="B205" s="72"/>
      <c r="C205" s="9"/>
      <c r="D205" s="9" t="n">
        <v>2017</v>
      </c>
      <c r="E205" s="9" t="n">
        <v>2017</v>
      </c>
      <c r="F205" s="9" t="n">
        <v>2017</v>
      </c>
      <c r="G205" s="18" t="n">
        <f aca="false">SUM(H205:L205)</f>
        <v>1110.2</v>
      </c>
      <c r="H205" s="18" t="n">
        <v>0</v>
      </c>
      <c r="I205" s="18" t="n">
        <v>0</v>
      </c>
      <c r="J205" s="18" t="n">
        <v>0</v>
      </c>
      <c r="K205" s="18" t="n">
        <v>1110.2</v>
      </c>
      <c r="L205" s="18" t="n">
        <v>0</v>
      </c>
    </row>
    <row r="206" customFormat="false" ht="80.25" hidden="false" customHeight="true" outlineLevel="0" collapsed="false">
      <c r="A206" s="19" t="s">
        <v>154</v>
      </c>
      <c r="B206" s="19"/>
      <c r="C206" s="31" t="s">
        <v>155</v>
      </c>
      <c r="D206" s="9" t="n">
        <v>2017</v>
      </c>
      <c r="E206" s="9" t="n">
        <v>2017</v>
      </c>
      <c r="F206" s="9" t="n">
        <v>2017</v>
      </c>
      <c r="G206" s="18" t="n">
        <f aca="false">SUM(H206:L206)</f>
        <v>5355.68</v>
      </c>
      <c r="H206" s="18" t="n">
        <v>0</v>
      </c>
      <c r="I206" s="18" t="n">
        <v>4820.112</v>
      </c>
      <c r="J206" s="18" t="n">
        <v>0</v>
      </c>
      <c r="K206" s="18" t="n">
        <v>535.568</v>
      </c>
      <c r="L206" s="18" t="n">
        <v>0</v>
      </c>
    </row>
    <row r="207" customFormat="false" ht="93" hidden="false" customHeight="true" outlineLevel="0" collapsed="false">
      <c r="A207" s="19" t="s">
        <v>156</v>
      </c>
      <c r="B207" s="19"/>
      <c r="C207" s="31"/>
      <c r="D207" s="9" t="n">
        <v>2017</v>
      </c>
      <c r="E207" s="9" t="n">
        <v>2017</v>
      </c>
      <c r="F207" s="9" t="n">
        <v>2017</v>
      </c>
      <c r="G207" s="18" t="n">
        <f aca="false">SUM(H207:L207)</f>
        <v>620.032</v>
      </c>
      <c r="H207" s="18" t="n">
        <v>0</v>
      </c>
      <c r="I207" s="18" t="n">
        <v>558.029</v>
      </c>
      <c r="J207" s="18" t="n">
        <v>0</v>
      </c>
      <c r="K207" s="18" t="n">
        <v>62.003</v>
      </c>
      <c r="L207" s="18" t="n">
        <v>0</v>
      </c>
    </row>
    <row r="208" customFormat="false" ht="46.5" hidden="false" customHeight="true" outlineLevel="0" collapsed="false">
      <c r="A208" s="19" t="s">
        <v>157</v>
      </c>
      <c r="B208" s="19"/>
      <c r="C208" s="31"/>
      <c r="D208" s="9" t="n">
        <v>2017</v>
      </c>
      <c r="E208" s="9" t="n">
        <v>2017</v>
      </c>
      <c r="F208" s="9" t="n">
        <v>2017</v>
      </c>
      <c r="G208" s="18" t="n">
        <f aca="false">SUM(H208:L208)</f>
        <v>2270</v>
      </c>
      <c r="H208" s="18" t="n">
        <v>0</v>
      </c>
      <c r="I208" s="18" t="n">
        <v>2043</v>
      </c>
      <c r="J208" s="18" t="n">
        <v>0</v>
      </c>
      <c r="K208" s="18" t="n">
        <v>227</v>
      </c>
      <c r="L208" s="18" t="n">
        <v>0</v>
      </c>
    </row>
    <row r="209" customFormat="false" ht="43.5" hidden="false" customHeight="true" outlineLevel="0" collapsed="false">
      <c r="A209" s="19" t="s">
        <v>158</v>
      </c>
      <c r="B209" s="19"/>
      <c r="C209" s="31"/>
      <c r="D209" s="9" t="n">
        <v>2017</v>
      </c>
      <c r="E209" s="9" t="n">
        <v>2017</v>
      </c>
      <c r="F209" s="9" t="n">
        <v>2017</v>
      </c>
      <c r="G209" s="18" t="n">
        <f aca="false">SUM(H209:L209)</f>
        <v>5500</v>
      </c>
      <c r="H209" s="18" t="n">
        <v>0</v>
      </c>
      <c r="I209" s="18" t="n">
        <v>4950</v>
      </c>
      <c r="J209" s="18" t="n">
        <v>0</v>
      </c>
      <c r="K209" s="18" t="n">
        <v>550</v>
      </c>
      <c r="L209" s="18" t="n">
        <v>0</v>
      </c>
    </row>
    <row r="210" customFormat="false" ht="51" hidden="false" customHeight="true" outlineLevel="0" collapsed="false">
      <c r="A210" s="19" t="s">
        <v>159</v>
      </c>
      <c r="B210" s="19"/>
      <c r="C210" s="31"/>
      <c r="D210" s="9" t="n">
        <v>2017</v>
      </c>
      <c r="E210" s="9" t="n">
        <v>2017</v>
      </c>
      <c r="F210" s="9" t="n">
        <v>2017</v>
      </c>
      <c r="G210" s="18" t="n">
        <f aca="false">SUM(H210:L210)</f>
        <v>2800</v>
      </c>
      <c r="H210" s="18" t="n">
        <v>0</v>
      </c>
      <c r="I210" s="18" t="n">
        <v>2520</v>
      </c>
      <c r="J210" s="18" t="n">
        <v>0</v>
      </c>
      <c r="K210" s="18" t="n">
        <v>280</v>
      </c>
      <c r="L210" s="18" t="n">
        <v>0</v>
      </c>
    </row>
    <row r="211" customFormat="false" ht="79.5" hidden="false" customHeight="true" outlineLevel="0" collapsed="false">
      <c r="A211" s="19" t="s">
        <v>160</v>
      </c>
      <c r="B211" s="19"/>
      <c r="C211" s="31"/>
      <c r="D211" s="9" t="n">
        <v>2017</v>
      </c>
      <c r="E211" s="9" t="n">
        <v>2017</v>
      </c>
      <c r="F211" s="9" t="n">
        <v>2017</v>
      </c>
      <c r="G211" s="18" t="n">
        <f aca="false">SUM(H211:L211)</f>
        <v>311.92</v>
      </c>
      <c r="H211" s="18" t="n">
        <v>0</v>
      </c>
      <c r="I211" s="18" t="n">
        <v>280.728</v>
      </c>
      <c r="J211" s="18" t="n">
        <v>0</v>
      </c>
      <c r="K211" s="18" t="n">
        <v>31.192</v>
      </c>
      <c r="L211" s="18" t="n">
        <v>0</v>
      </c>
    </row>
    <row r="212" customFormat="false" ht="33" hidden="false" customHeight="true" outlineLevel="0" collapsed="false">
      <c r="A212" s="72" t="s">
        <v>161</v>
      </c>
      <c r="B212" s="72"/>
      <c r="C212" s="31"/>
      <c r="D212" s="9" t="n">
        <v>2017</v>
      </c>
      <c r="E212" s="9" t="n">
        <v>2017</v>
      </c>
      <c r="F212" s="9" t="n">
        <v>2017</v>
      </c>
      <c r="G212" s="18" t="n">
        <f aca="false">SUM(H212:L212)</f>
        <v>1100</v>
      </c>
      <c r="H212" s="18" t="n">
        <v>0</v>
      </c>
      <c r="I212" s="18" t="n">
        <v>0</v>
      </c>
      <c r="J212" s="18" t="n">
        <v>0</v>
      </c>
      <c r="K212" s="18" t="n">
        <v>1100</v>
      </c>
      <c r="L212" s="18" t="n">
        <v>0</v>
      </c>
    </row>
    <row r="213" customFormat="false" ht="30" hidden="false" customHeight="true" outlineLevel="0" collapsed="false">
      <c r="A213" s="72"/>
      <c r="B213" s="72"/>
      <c r="C213" s="31"/>
      <c r="D213" s="60" t="n">
        <v>2018</v>
      </c>
      <c r="E213" s="60" t="n">
        <v>2018</v>
      </c>
      <c r="F213" s="60" t="n">
        <v>2018</v>
      </c>
      <c r="G213" s="18" t="n">
        <f aca="false">SUM(H213:L213)</f>
        <v>570.851</v>
      </c>
      <c r="H213" s="62" t="n">
        <v>0</v>
      </c>
      <c r="I213" s="62" t="n">
        <v>0</v>
      </c>
      <c r="J213" s="62" t="n">
        <v>0</v>
      </c>
      <c r="K213" s="62" t="n">
        <v>570.851</v>
      </c>
      <c r="L213" s="62" t="n">
        <v>0</v>
      </c>
    </row>
    <row r="214" customFormat="false" ht="30" hidden="false" customHeight="true" outlineLevel="0" collapsed="false">
      <c r="A214" s="72" t="s">
        <v>162</v>
      </c>
      <c r="B214" s="72"/>
      <c r="C214" s="73"/>
      <c r="D214" s="9" t="n">
        <v>2017</v>
      </c>
      <c r="E214" s="9" t="n">
        <v>2017</v>
      </c>
      <c r="F214" s="9" t="n">
        <v>2017</v>
      </c>
      <c r="G214" s="55" t="n">
        <f aca="false">SUM(H214:L214)</f>
        <v>2089.733</v>
      </c>
      <c r="H214" s="55" t="n">
        <v>0</v>
      </c>
      <c r="I214" s="55" t="n">
        <v>2089.733</v>
      </c>
      <c r="J214" s="55" t="n">
        <v>0</v>
      </c>
      <c r="K214" s="55" t="n">
        <v>0</v>
      </c>
      <c r="L214" s="55" t="n">
        <v>0</v>
      </c>
    </row>
    <row r="215" customFormat="false" ht="21.75" hidden="false" customHeight="true" outlineLevel="0" collapsed="false">
      <c r="A215" s="49" t="s">
        <v>163</v>
      </c>
      <c r="B215" s="49"/>
      <c r="C215" s="45" t="s">
        <v>50</v>
      </c>
      <c r="D215" s="45" t="n">
        <v>2016</v>
      </c>
      <c r="E215" s="45" t="n">
        <v>2018</v>
      </c>
      <c r="F215" s="45" t="n">
        <v>2016</v>
      </c>
      <c r="G215" s="46" t="n">
        <f aca="false">G218+G220+G222</f>
        <v>1532.49058</v>
      </c>
      <c r="H215" s="46" t="n">
        <v>0</v>
      </c>
      <c r="I215" s="46" t="n">
        <v>139.852</v>
      </c>
      <c r="J215" s="46" t="n">
        <v>0</v>
      </c>
      <c r="K215" s="46" t="n">
        <v>1392.63858</v>
      </c>
      <c r="L215" s="46" t="n">
        <v>0</v>
      </c>
    </row>
    <row r="216" customFormat="false" ht="23.1" hidden="false" customHeight="true" outlineLevel="0" collapsed="false">
      <c r="A216" s="49"/>
      <c r="B216" s="49"/>
      <c r="C216" s="45"/>
      <c r="D216" s="45"/>
      <c r="E216" s="45"/>
      <c r="F216" s="45" t="n">
        <v>2017</v>
      </c>
      <c r="G216" s="46" t="n">
        <f aca="false">SUM(H216:L216)</f>
        <v>5189.85207</v>
      </c>
      <c r="H216" s="46" t="n">
        <f aca="false">H223+H221</f>
        <v>0</v>
      </c>
      <c r="I216" s="46" t="n">
        <f aca="false">I223+I221</f>
        <v>5000</v>
      </c>
      <c r="J216" s="46" t="n">
        <f aca="false">J223+J221</f>
        <v>0</v>
      </c>
      <c r="K216" s="46" t="n">
        <f aca="false">K223+K221</f>
        <v>189.85207</v>
      </c>
      <c r="L216" s="46" t="n">
        <v>0</v>
      </c>
    </row>
    <row r="217" customFormat="false" ht="22.35" hidden="false" customHeight="true" outlineLevel="0" collapsed="false">
      <c r="A217" s="49"/>
      <c r="B217" s="49"/>
      <c r="C217" s="45" t="s">
        <v>164</v>
      </c>
      <c r="D217" s="45"/>
      <c r="E217" s="45"/>
      <c r="F217" s="45" t="n">
        <v>2018</v>
      </c>
      <c r="G217" s="46" t="n">
        <v>0</v>
      </c>
      <c r="H217" s="46" t="n">
        <v>0</v>
      </c>
      <c r="I217" s="46" t="n">
        <v>0</v>
      </c>
      <c r="J217" s="46" t="n">
        <v>0</v>
      </c>
      <c r="K217" s="46" t="n">
        <v>0</v>
      </c>
      <c r="L217" s="46" t="n">
        <v>0</v>
      </c>
    </row>
    <row r="218" customFormat="false" ht="23.85" hidden="false" customHeight="true" outlineLevel="0" collapsed="false">
      <c r="A218" s="19" t="s">
        <v>165</v>
      </c>
      <c r="B218" s="19"/>
      <c r="C218" s="31" t="s">
        <v>42</v>
      </c>
      <c r="D218" s="9" t="n">
        <v>2016</v>
      </c>
      <c r="E218" s="9" t="n">
        <v>2016</v>
      </c>
      <c r="F218" s="9" t="n">
        <v>2016</v>
      </c>
      <c r="G218" s="18" t="n">
        <v>199.72858</v>
      </c>
      <c r="H218" s="18" t="n">
        <v>0</v>
      </c>
      <c r="I218" s="18" t="n">
        <v>0</v>
      </c>
      <c r="J218" s="18" t="n">
        <v>0</v>
      </c>
      <c r="K218" s="18" t="n">
        <v>199.72858</v>
      </c>
      <c r="L218" s="18" t="n">
        <v>0</v>
      </c>
    </row>
    <row r="219" customFormat="false" ht="24" hidden="false" customHeight="true" outlineLevel="0" collapsed="false">
      <c r="A219" s="19"/>
      <c r="B219" s="19"/>
      <c r="C219" s="31"/>
      <c r="D219" s="9" t="n">
        <v>2018</v>
      </c>
      <c r="E219" s="9" t="n">
        <v>2018</v>
      </c>
      <c r="F219" s="9" t="n">
        <v>2018</v>
      </c>
      <c r="G219" s="18" t="n">
        <v>0</v>
      </c>
      <c r="H219" s="18" t="n">
        <v>0</v>
      </c>
      <c r="I219" s="18" t="n">
        <v>0</v>
      </c>
      <c r="J219" s="18" t="n">
        <v>0</v>
      </c>
      <c r="K219" s="18" t="n">
        <v>0</v>
      </c>
      <c r="L219" s="18" t="n">
        <v>0</v>
      </c>
    </row>
    <row r="220" customFormat="false" ht="23.25" hidden="false" customHeight="true" outlineLevel="0" collapsed="false">
      <c r="A220" s="72" t="s">
        <v>166</v>
      </c>
      <c r="B220" s="72"/>
      <c r="C220" s="31"/>
      <c r="D220" s="9" t="n">
        <v>2016</v>
      </c>
      <c r="E220" s="9" t="n">
        <v>2017</v>
      </c>
      <c r="F220" s="9" t="n">
        <v>2016</v>
      </c>
      <c r="G220" s="18" t="n">
        <v>239.852</v>
      </c>
      <c r="H220" s="18" t="n">
        <v>0</v>
      </c>
      <c r="I220" s="18" t="n">
        <v>139.852</v>
      </c>
      <c r="J220" s="18" t="n">
        <v>0</v>
      </c>
      <c r="K220" s="18" t="n">
        <v>100</v>
      </c>
      <c r="L220" s="18" t="n">
        <v>0</v>
      </c>
    </row>
    <row r="221" customFormat="false" ht="21.75" hidden="false" customHeight="true" outlineLevel="0" collapsed="false">
      <c r="A221" s="72"/>
      <c r="B221" s="72"/>
      <c r="C221" s="31"/>
      <c r="D221" s="9"/>
      <c r="E221" s="9"/>
      <c r="F221" s="9" t="n">
        <v>2017</v>
      </c>
      <c r="G221" s="18" t="n">
        <f aca="false">SUM(H221:L221)</f>
        <v>189.85207</v>
      </c>
      <c r="H221" s="18" t="n">
        <v>0</v>
      </c>
      <c r="I221" s="18" t="n">
        <v>0</v>
      </c>
      <c r="J221" s="18" t="n">
        <v>0</v>
      </c>
      <c r="K221" s="18" t="n">
        <v>189.85207</v>
      </c>
      <c r="L221" s="18" t="n">
        <v>0</v>
      </c>
    </row>
    <row r="222" customFormat="false" ht="19.35" hidden="false" customHeight="true" outlineLevel="0" collapsed="false">
      <c r="A222" s="19" t="s">
        <v>167</v>
      </c>
      <c r="B222" s="19"/>
      <c r="C222" s="9" t="s">
        <v>20</v>
      </c>
      <c r="D222" s="9" t="n">
        <v>2016</v>
      </c>
      <c r="E222" s="9" t="n">
        <v>2017</v>
      </c>
      <c r="F222" s="9" t="n">
        <v>2016</v>
      </c>
      <c r="G222" s="18" t="n">
        <f aca="false">SUM(H222:L222)</f>
        <v>1092.91</v>
      </c>
      <c r="H222" s="18" t="n">
        <v>0</v>
      </c>
      <c r="I222" s="18" t="n">
        <v>0</v>
      </c>
      <c r="J222" s="18" t="n">
        <v>0</v>
      </c>
      <c r="K222" s="18" t="n">
        <v>1092.91</v>
      </c>
      <c r="L222" s="18" t="n">
        <v>0</v>
      </c>
    </row>
    <row r="223" customFormat="false" ht="37.5" hidden="false" customHeight="true" outlineLevel="0" collapsed="false">
      <c r="A223" s="19"/>
      <c r="B223" s="19"/>
      <c r="C223" s="9"/>
      <c r="D223" s="9"/>
      <c r="E223" s="9"/>
      <c r="F223" s="9" t="n">
        <v>2017</v>
      </c>
      <c r="G223" s="18" t="n">
        <f aca="false">SUM(H223:L223)</f>
        <v>5000</v>
      </c>
      <c r="H223" s="18" t="n">
        <v>0</v>
      </c>
      <c r="I223" s="18" t="n">
        <v>5000</v>
      </c>
      <c r="J223" s="18" t="n">
        <v>0</v>
      </c>
      <c r="K223" s="18" t="n">
        <v>0</v>
      </c>
      <c r="L223" s="18" t="n">
        <v>0</v>
      </c>
    </row>
    <row r="224" customFormat="false" ht="23.85" hidden="false" customHeight="true" outlineLevel="0" collapsed="false">
      <c r="A224" s="49" t="s">
        <v>168</v>
      </c>
      <c r="B224" s="49"/>
      <c r="C224" s="45" t="s">
        <v>50</v>
      </c>
      <c r="D224" s="45" t="n">
        <v>2017</v>
      </c>
      <c r="E224" s="45" t="n">
        <v>2018</v>
      </c>
      <c r="F224" s="45" t="n">
        <v>2017</v>
      </c>
      <c r="G224" s="46" t="n">
        <f aca="false">SUM(H224:L224)</f>
        <v>250</v>
      </c>
      <c r="H224" s="46" t="n">
        <v>0</v>
      </c>
      <c r="I224" s="46" t="n">
        <v>0</v>
      </c>
      <c r="J224" s="46" t="n">
        <v>0</v>
      </c>
      <c r="K224" s="46" t="n">
        <v>250</v>
      </c>
      <c r="L224" s="46" t="n">
        <v>0</v>
      </c>
    </row>
    <row r="225" customFormat="false" ht="27.6" hidden="false" customHeight="true" outlineLevel="0" collapsed="false">
      <c r="A225" s="49"/>
      <c r="B225" s="49"/>
      <c r="C225" s="45"/>
      <c r="D225" s="45"/>
      <c r="E225" s="45"/>
      <c r="F225" s="45" t="n">
        <v>2018</v>
      </c>
      <c r="G225" s="46" t="n">
        <v>1665</v>
      </c>
      <c r="H225" s="46" t="n">
        <v>0</v>
      </c>
      <c r="I225" s="46" t="n">
        <v>0</v>
      </c>
      <c r="J225" s="46" t="n">
        <v>0</v>
      </c>
      <c r="K225" s="46" t="n">
        <v>1665</v>
      </c>
      <c r="L225" s="46" t="n">
        <v>0</v>
      </c>
    </row>
    <row r="226" customFormat="false" ht="60.4" hidden="true" customHeight="true" outlineLevel="0" collapsed="false">
      <c r="A226" s="19" t="s">
        <v>169</v>
      </c>
      <c r="B226" s="19"/>
      <c r="C226" s="8" t="s">
        <v>164</v>
      </c>
      <c r="D226" s="9" t="n">
        <v>2017</v>
      </c>
      <c r="E226" s="9" t="n">
        <v>2017</v>
      </c>
      <c r="F226" s="9" t="n">
        <v>2017</v>
      </c>
      <c r="G226" s="18" t="n">
        <v>6000</v>
      </c>
      <c r="H226" s="18" t="n">
        <v>0</v>
      </c>
      <c r="I226" s="18" t="n">
        <v>5220</v>
      </c>
      <c r="J226" s="18" t="n">
        <v>0</v>
      </c>
      <c r="K226" s="18" t="n">
        <v>780</v>
      </c>
      <c r="L226" s="18" t="n">
        <v>0</v>
      </c>
    </row>
    <row r="227" customFormat="false" ht="36.6" hidden="false" customHeight="true" outlineLevel="0" collapsed="false">
      <c r="A227" s="49" t="s">
        <v>170</v>
      </c>
      <c r="B227" s="49"/>
      <c r="C227" s="9" t="s">
        <v>50</v>
      </c>
      <c r="D227" s="45" t="n">
        <v>2016</v>
      </c>
      <c r="E227" s="45" t="n">
        <v>2018</v>
      </c>
      <c r="F227" s="45" t="n">
        <v>2016</v>
      </c>
      <c r="G227" s="46" t="n">
        <v>0</v>
      </c>
      <c r="H227" s="46" t="n">
        <v>0</v>
      </c>
      <c r="I227" s="46" t="n">
        <v>0</v>
      </c>
      <c r="J227" s="46" t="n">
        <v>0</v>
      </c>
      <c r="K227" s="46" t="n">
        <v>0</v>
      </c>
      <c r="L227" s="46" t="n">
        <v>0</v>
      </c>
    </row>
    <row r="228" customFormat="false" ht="39" hidden="false" customHeight="true" outlineLevel="0" collapsed="false">
      <c r="A228" s="49"/>
      <c r="B228" s="49"/>
      <c r="C228" s="9"/>
      <c r="D228" s="45"/>
      <c r="E228" s="45"/>
      <c r="F228" s="45" t="n">
        <v>2017</v>
      </c>
      <c r="G228" s="46" t="n">
        <v>0</v>
      </c>
      <c r="H228" s="46" t="n">
        <v>0</v>
      </c>
      <c r="I228" s="46" t="n">
        <v>0</v>
      </c>
      <c r="J228" s="46" t="n">
        <v>0</v>
      </c>
      <c r="K228" s="46" t="n">
        <v>0</v>
      </c>
      <c r="L228" s="46" t="n">
        <v>0</v>
      </c>
    </row>
    <row r="229" customFormat="false" ht="39" hidden="false" customHeight="true" outlineLevel="0" collapsed="false">
      <c r="A229" s="49"/>
      <c r="B229" s="49"/>
      <c r="C229" s="9"/>
      <c r="D229" s="45"/>
      <c r="E229" s="45"/>
      <c r="F229" s="74" t="n">
        <v>2018</v>
      </c>
      <c r="G229" s="61" t="n">
        <v>0</v>
      </c>
      <c r="H229" s="61" t="n">
        <v>0</v>
      </c>
      <c r="I229" s="61" t="n">
        <v>0</v>
      </c>
      <c r="J229" s="61" t="n">
        <v>0</v>
      </c>
      <c r="K229" s="61" t="n">
        <v>0</v>
      </c>
      <c r="L229" s="61" t="n">
        <v>0</v>
      </c>
    </row>
    <row r="230" customFormat="false" ht="26.1" hidden="false" customHeight="true" outlineLevel="0" collapsed="false">
      <c r="A230" s="49" t="s">
        <v>171</v>
      </c>
      <c r="B230" s="49"/>
      <c r="C230" s="9" t="s">
        <v>50</v>
      </c>
      <c r="D230" s="45" t="n">
        <v>2016</v>
      </c>
      <c r="E230" s="45" t="n">
        <v>2017</v>
      </c>
      <c r="F230" s="45" t="n">
        <v>2016</v>
      </c>
      <c r="G230" s="46" t="n">
        <f aca="false">G232+G235</f>
        <v>689.2704</v>
      </c>
      <c r="H230" s="46" t="n">
        <f aca="false">H232+H235</f>
        <v>0</v>
      </c>
      <c r="I230" s="46" t="n">
        <f aca="false">I232+I235</f>
        <v>0</v>
      </c>
      <c r="J230" s="46" t="n">
        <f aca="false">J232+J235</f>
        <v>0</v>
      </c>
      <c r="K230" s="46" t="n">
        <f aca="false">K232+K235</f>
        <v>689.2704</v>
      </c>
      <c r="L230" s="46" t="n">
        <f aca="false">L232+L235</f>
        <v>0</v>
      </c>
    </row>
    <row r="231" customFormat="false" ht="24.75" hidden="false" customHeight="true" outlineLevel="0" collapsed="false">
      <c r="A231" s="49"/>
      <c r="B231" s="49"/>
      <c r="C231" s="9"/>
      <c r="D231" s="45"/>
      <c r="E231" s="45"/>
      <c r="F231" s="45" t="n">
        <v>2017</v>
      </c>
      <c r="G231" s="46" t="n">
        <f aca="false">SUM(H231:L231)</f>
        <v>110.14793</v>
      </c>
      <c r="H231" s="46" t="n">
        <v>0</v>
      </c>
      <c r="I231" s="46" t="n">
        <v>0</v>
      </c>
      <c r="J231" s="46" t="n">
        <v>0</v>
      </c>
      <c r="K231" s="46" t="n">
        <f aca="false">K234+K236</f>
        <v>110.14793</v>
      </c>
      <c r="L231" s="46" t="n">
        <v>0</v>
      </c>
    </row>
    <row r="232" customFormat="false" ht="17.1" hidden="false" customHeight="true" outlineLevel="0" collapsed="false">
      <c r="A232" s="19" t="s">
        <v>172</v>
      </c>
      <c r="B232" s="19"/>
      <c r="C232" s="9" t="s">
        <v>50</v>
      </c>
      <c r="D232" s="9" t="n">
        <v>2016</v>
      </c>
      <c r="E232" s="9" t="n">
        <v>2016</v>
      </c>
      <c r="F232" s="9" t="n">
        <v>2016</v>
      </c>
      <c r="G232" s="18" t="n">
        <v>69.2704</v>
      </c>
      <c r="H232" s="18" t="n">
        <v>0</v>
      </c>
      <c r="I232" s="18" t="n">
        <v>0</v>
      </c>
      <c r="J232" s="20" t="n">
        <v>0</v>
      </c>
      <c r="K232" s="18" t="n">
        <v>69.2704</v>
      </c>
      <c r="L232" s="18" t="n">
        <v>0</v>
      </c>
    </row>
    <row r="233" customFormat="false" ht="16.35" hidden="false" customHeight="true" outlineLevel="0" collapsed="false">
      <c r="A233" s="19"/>
      <c r="B233" s="19"/>
      <c r="C233" s="9"/>
      <c r="D233" s="9"/>
      <c r="E233" s="9"/>
      <c r="F233" s="9"/>
      <c r="G233" s="18"/>
      <c r="H233" s="18"/>
      <c r="I233" s="18"/>
      <c r="J233" s="20"/>
      <c r="K233" s="18"/>
      <c r="L233" s="18"/>
    </row>
    <row r="234" customFormat="false" ht="22.35" hidden="false" customHeight="true" outlineLevel="0" collapsed="false">
      <c r="A234" s="19" t="s">
        <v>173</v>
      </c>
      <c r="B234" s="19"/>
      <c r="C234" s="9"/>
      <c r="D234" s="9" t="n">
        <v>2017</v>
      </c>
      <c r="E234" s="9" t="n">
        <v>2017</v>
      </c>
      <c r="F234" s="29" t="n">
        <v>2017</v>
      </c>
      <c r="G234" s="20" t="n">
        <f aca="false">SUM(H234:L234)</f>
        <v>87.26567</v>
      </c>
      <c r="H234" s="20" t="n">
        <v>0</v>
      </c>
      <c r="I234" s="20" t="n">
        <v>0</v>
      </c>
      <c r="J234" s="20" t="n">
        <v>0</v>
      </c>
      <c r="K234" s="20" t="n">
        <v>87.26567</v>
      </c>
      <c r="L234" s="20" t="n">
        <v>0</v>
      </c>
    </row>
    <row r="235" customFormat="false" ht="25.5" hidden="false" customHeight="true" outlineLevel="0" collapsed="false">
      <c r="A235" s="72" t="s">
        <v>174</v>
      </c>
      <c r="B235" s="72"/>
      <c r="C235" s="9"/>
      <c r="D235" s="9" t="n">
        <v>2016</v>
      </c>
      <c r="E235" s="9" t="n">
        <v>2017</v>
      </c>
      <c r="F235" s="29" t="n">
        <v>2016</v>
      </c>
      <c r="G235" s="20" t="n">
        <f aca="false">SUM(H235:L235)</f>
        <v>620</v>
      </c>
      <c r="H235" s="20" t="n">
        <v>0</v>
      </c>
      <c r="I235" s="20" t="n">
        <v>0</v>
      </c>
      <c r="J235" s="20" t="n">
        <v>0</v>
      </c>
      <c r="K235" s="20" t="n">
        <v>620</v>
      </c>
      <c r="L235" s="20" t="n">
        <v>0</v>
      </c>
    </row>
    <row r="236" customFormat="false" ht="23.25" hidden="false" customHeight="true" outlineLevel="0" collapsed="false">
      <c r="A236" s="72"/>
      <c r="B236" s="72"/>
      <c r="C236" s="9"/>
      <c r="D236" s="9"/>
      <c r="E236" s="9"/>
      <c r="F236" s="29" t="n">
        <v>2017</v>
      </c>
      <c r="G236" s="20" t="n">
        <f aca="false">SUM(H236:L236)</f>
        <v>22.88226</v>
      </c>
      <c r="H236" s="20" t="n">
        <v>0</v>
      </c>
      <c r="I236" s="20" t="n">
        <v>0</v>
      </c>
      <c r="J236" s="20" t="n">
        <v>0</v>
      </c>
      <c r="K236" s="20" t="n">
        <v>22.88226</v>
      </c>
      <c r="L236" s="20" t="n">
        <v>0</v>
      </c>
    </row>
    <row r="237" customFormat="false" ht="35.85" hidden="false" customHeight="true" outlineLevel="0" collapsed="false">
      <c r="A237" s="57" t="s">
        <v>175</v>
      </c>
      <c r="B237" s="57"/>
      <c r="C237" s="31" t="s">
        <v>176</v>
      </c>
      <c r="D237" s="45" t="n">
        <v>2016</v>
      </c>
      <c r="E237" s="45" t="n">
        <v>2016</v>
      </c>
      <c r="F237" s="75" t="n">
        <v>2016</v>
      </c>
      <c r="G237" s="76" t="n">
        <f aca="false">G240</f>
        <v>129.8</v>
      </c>
      <c r="H237" s="76" t="n">
        <f aca="false">H240</f>
        <v>0</v>
      </c>
      <c r="I237" s="76" t="n">
        <f aca="false">I240</f>
        <v>0</v>
      </c>
      <c r="J237" s="76" t="n">
        <f aca="false">J240</f>
        <v>0</v>
      </c>
      <c r="K237" s="76" t="n">
        <f aca="false">K240</f>
        <v>129.8</v>
      </c>
      <c r="L237" s="76" t="n">
        <f aca="false">L240</f>
        <v>0</v>
      </c>
    </row>
    <row r="238" customFormat="false" ht="26.85" hidden="false" customHeight="true" outlineLevel="0" collapsed="false">
      <c r="A238" s="57"/>
      <c r="B238" s="57"/>
      <c r="C238" s="31"/>
      <c r="D238" s="45" t="n">
        <v>2017</v>
      </c>
      <c r="E238" s="45" t="n">
        <v>2017</v>
      </c>
      <c r="F238" s="75" t="n">
        <v>2017</v>
      </c>
      <c r="G238" s="76" t="n">
        <f aca="false">G241</f>
        <v>100</v>
      </c>
      <c r="H238" s="76" t="n">
        <f aca="false">H241</f>
        <v>0</v>
      </c>
      <c r="I238" s="76" t="n">
        <f aca="false">I241</f>
        <v>0</v>
      </c>
      <c r="J238" s="76" t="n">
        <f aca="false">J241</f>
        <v>0</v>
      </c>
      <c r="K238" s="76" t="n">
        <f aca="false">K241</f>
        <v>100</v>
      </c>
      <c r="L238" s="76" t="n">
        <f aca="false">L241</f>
        <v>0</v>
      </c>
    </row>
    <row r="239" customFormat="false" ht="26.85" hidden="false" customHeight="true" outlineLevel="0" collapsed="false">
      <c r="A239" s="57"/>
      <c r="B239" s="57"/>
      <c r="C239" s="31"/>
      <c r="D239" s="45" t="n">
        <v>2018</v>
      </c>
      <c r="E239" s="45" t="n">
        <v>2018</v>
      </c>
      <c r="F239" s="75" t="n">
        <v>2018</v>
      </c>
      <c r="G239" s="76" t="n">
        <f aca="false">G242</f>
        <v>98.5</v>
      </c>
      <c r="H239" s="76" t="n">
        <f aca="false">H242</f>
        <v>0</v>
      </c>
      <c r="I239" s="76" t="n">
        <f aca="false">I242</f>
        <v>0</v>
      </c>
      <c r="J239" s="76" t="n">
        <f aca="false">J242</f>
        <v>0</v>
      </c>
      <c r="K239" s="76" t="n">
        <f aca="false">K242</f>
        <v>98.5</v>
      </c>
      <c r="L239" s="76" t="n">
        <f aca="false">L242</f>
        <v>0</v>
      </c>
    </row>
    <row r="240" customFormat="false" ht="16.35" hidden="false" customHeight="true" outlineLevel="0" collapsed="false">
      <c r="A240" s="19" t="s">
        <v>177</v>
      </c>
      <c r="B240" s="19"/>
      <c r="C240" s="31"/>
      <c r="D240" s="9" t="n">
        <v>2016</v>
      </c>
      <c r="E240" s="9" t="n">
        <v>2016</v>
      </c>
      <c r="F240" s="29" t="n">
        <v>2016</v>
      </c>
      <c r="G240" s="20" t="n">
        <f aca="false">SUM(H240:L240)</f>
        <v>129.8</v>
      </c>
      <c r="H240" s="20" t="n">
        <v>0</v>
      </c>
      <c r="I240" s="20" t="n">
        <v>0</v>
      </c>
      <c r="J240" s="20" t="n">
        <v>0</v>
      </c>
      <c r="K240" s="20" t="n">
        <v>129.8</v>
      </c>
      <c r="L240" s="20" t="n">
        <v>0</v>
      </c>
    </row>
    <row r="241" customFormat="false" ht="25.5" hidden="false" customHeight="true" outlineLevel="0" collapsed="false">
      <c r="A241" s="72" t="s">
        <v>178</v>
      </c>
      <c r="B241" s="72"/>
      <c r="C241" s="31"/>
      <c r="D241" s="29" t="n">
        <v>2017</v>
      </c>
      <c r="E241" s="29" t="n">
        <v>2017</v>
      </c>
      <c r="F241" s="29" t="n">
        <v>2017</v>
      </c>
      <c r="G241" s="20" t="n">
        <f aca="false">SUM(H241:L241)</f>
        <v>100</v>
      </c>
      <c r="H241" s="20" t="n">
        <v>0</v>
      </c>
      <c r="I241" s="20" t="n">
        <v>0</v>
      </c>
      <c r="J241" s="20" t="n">
        <v>0</v>
      </c>
      <c r="K241" s="20" t="n">
        <v>100</v>
      </c>
      <c r="L241" s="20" t="n">
        <v>0</v>
      </c>
    </row>
    <row r="242" customFormat="false" ht="22.5" hidden="false" customHeight="true" outlineLevel="0" collapsed="false">
      <c r="A242" s="72"/>
      <c r="B242" s="72"/>
      <c r="C242" s="31"/>
      <c r="D242" s="77" t="n">
        <v>2018</v>
      </c>
      <c r="E242" s="77" t="n">
        <v>2018</v>
      </c>
      <c r="F242" s="77" t="n">
        <v>2018</v>
      </c>
      <c r="G242" s="78" t="n">
        <f aca="false">SUM(H242:L242)</f>
        <v>98.5</v>
      </c>
      <c r="H242" s="78" t="n">
        <v>0</v>
      </c>
      <c r="I242" s="78" t="n">
        <v>0</v>
      </c>
      <c r="J242" s="78" t="n">
        <v>0</v>
      </c>
      <c r="K242" s="78" t="n">
        <v>98.5</v>
      </c>
      <c r="L242" s="78" t="n">
        <v>0</v>
      </c>
    </row>
    <row r="243" customFormat="false" ht="35.25" hidden="false" customHeight="true" outlineLevel="0" collapsed="false">
      <c r="A243" s="49" t="s">
        <v>179</v>
      </c>
      <c r="B243" s="49"/>
      <c r="C243" s="9" t="s">
        <v>180</v>
      </c>
      <c r="D243" s="9" t="n">
        <v>2017</v>
      </c>
      <c r="E243" s="9" t="n">
        <v>2018</v>
      </c>
      <c r="F243" s="29" t="n">
        <v>2017</v>
      </c>
      <c r="G243" s="76" t="n">
        <f aca="false">SUM(H243:L243)</f>
        <v>26207.39956</v>
      </c>
      <c r="H243" s="76" t="n">
        <v>0</v>
      </c>
      <c r="I243" s="76" t="n">
        <v>24072.323</v>
      </c>
      <c r="J243" s="76" t="n">
        <v>0</v>
      </c>
      <c r="K243" s="76" t="n">
        <v>2135.07656</v>
      </c>
      <c r="L243" s="76" t="n">
        <v>0</v>
      </c>
    </row>
    <row r="244" customFormat="false" ht="35.25" hidden="false" customHeight="true" outlineLevel="0" collapsed="false">
      <c r="A244" s="49"/>
      <c r="B244" s="49"/>
      <c r="C244" s="9"/>
      <c r="D244" s="9"/>
      <c r="E244" s="9"/>
      <c r="F244" s="29" t="n">
        <v>2018</v>
      </c>
      <c r="G244" s="76" t="n">
        <f aca="false">SUM(H244:L244)</f>
        <v>17239.875</v>
      </c>
      <c r="H244" s="76" t="n">
        <v>0</v>
      </c>
      <c r="I244" s="76" t="n">
        <v>15219.995</v>
      </c>
      <c r="J244" s="76" t="n">
        <v>0</v>
      </c>
      <c r="K244" s="76" t="n">
        <v>2019.88</v>
      </c>
      <c r="L244" s="76" t="n">
        <v>0</v>
      </c>
    </row>
    <row r="245" customFormat="false" ht="26.65" hidden="false" customHeight="true" outlineLevel="0" collapsed="false">
      <c r="A245" s="65" t="s">
        <v>181</v>
      </c>
      <c r="B245" s="65"/>
      <c r="C245" s="66"/>
      <c r="D245" s="67"/>
      <c r="E245" s="67"/>
      <c r="F245" s="79"/>
      <c r="G245" s="80" t="n">
        <f aca="false">G176+G177+G178</f>
        <v>108259.89391</v>
      </c>
      <c r="H245" s="80" t="n">
        <f aca="false">H176+H177+H178</f>
        <v>0</v>
      </c>
      <c r="I245" s="80" t="n">
        <f aca="false">I176+I177+I178</f>
        <v>90359.70437</v>
      </c>
      <c r="J245" s="80" t="n">
        <f aca="false">J176+J177+J178</f>
        <v>0</v>
      </c>
      <c r="K245" s="80" t="n">
        <f aca="false">K176+K177+K178</f>
        <v>17900.18954</v>
      </c>
      <c r="L245" s="80" t="n">
        <f aca="false">L176+L177+L178</f>
        <v>0</v>
      </c>
    </row>
    <row r="252" customFormat="false" ht="13.8" hidden="false" customHeight="false" outlineLevel="0" collapsed="false"/>
    <row r="256" customFormat="false" ht="13.8" hidden="false" customHeight="false" outlineLevel="0" collapsed="false"/>
  </sheetData>
  <mergeCells count="318">
    <mergeCell ref="B1:L1"/>
    <mergeCell ref="A2:L2"/>
    <mergeCell ref="A3:L3"/>
    <mergeCell ref="A4:B5"/>
    <mergeCell ref="C4:C5"/>
    <mergeCell ref="D4:E4"/>
    <mergeCell ref="F4:F5"/>
    <mergeCell ref="H4:L4"/>
    <mergeCell ref="A6:B6"/>
    <mergeCell ref="A7:B9"/>
    <mergeCell ref="C7:C9"/>
    <mergeCell ref="D7:D9"/>
    <mergeCell ref="E7:E9"/>
    <mergeCell ref="A10:B10"/>
    <mergeCell ref="A11:B13"/>
    <mergeCell ref="C11:C13"/>
    <mergeCell ref="D11:D13"/>
    <mergeCell ref="E11:E13"/>
    <mergeCell ref="A14:B15"/>
    <mergeCell ref="C14:C15"/>
    <mergeCell ref="D14:D15"/>
    <mergeCell ref="E14:E15"/>
    <mergeCell ref="A16:B18"/>
    <mergeCell ref="C16:C18"/>
    <mergeCell ref="D16:D18"/>
    <mergeCell ref="E16:E18"/>
    <mergeCell ref="A19:B19"/>
    <mergeCell ref="A20:B20"/>
    <mergeCell ref="A21:B21"/>
    <mergeCell ref="A22:B22"/>
    <mergeCell ref="A23:B25"/>
    <mergeCell ref="C23:C25"/>
    <mergeCell ref="D23:D25"/>
    <mergeCell ref="E23:E25"/>
    <mergeCell ref="A26:B28"/>
    <mergeCell ref="C26:C28"/>
    <mergeCell ref="D26:D28"/>
    <mergeCell ref="E26:E28"/>
    <mergeCell ref="A29:B31"/>
    <mergeCell ref="C29:C31"/>
    <mergeCell ref="D29:D31"/>
    <mergeCell ref="E29:E31"/>
    <mergeCell ref="A32:B34"/>
    <mergeCell ref="C32:C34"/>
    <mergeCell ref="D32:D34"/>
    <mergeCell ref="E32:E34"/>
    <mergeCell ref="A35:B37"/>
    <mergeCell ref="C35:C37"/>
    <mergeCell ref="D35:D37"/>
    <mergeCell ref="E35:E37"/>
    <mergeCell ref="A38:B40"/>
    <mergeCell ref="C38:C40"/>
    <mergeCell ref="D38:D40"/>
    <mergeCell ref="E38:E40"/>
    <mergeCell ref="A41:B43"/>
    <mergeCell ref="C41:C43"/>
    <mergeCell ref="D41:D43"/>
    <mergeCell ref="E41:E43"/>
    <mergeCell ref="A44:B46"/>
    <mergeCell ref="C44:C46"/>
    <mergeCell ref="D44:D46"/>
    <mergeCell ref="E44:E46"/>
    <mergeCell ref="A47:B49"/>
    <mergeCell ref="C47:C49"/>
    <mergeCell ref="D47:D49"/>
    <mergeCell ref="E47:E49"/>
    <mergeCell ref="A50:B52"/>
    <mergeCell ref="C50:C52"/>
    <mergeCell ref="D50:D52"/>
    <mergeCell ref="E50:E52"/>
    <mergeCell ref="A53:B55"/>
    <mergeCell ref="C53:C55"/>
    <mergeCell ref="D53:D55"/>
    <mergeCell ref="E53:E55"/>
    <mergeCell ref="A56:B58"/>
    <mergeCell ref="C56:C58"/>
    <mergeCell ref="D56:D58"/>
    <mergeCell ref="E56:E58"/>
    <mergeCell ref="A59:B60"/>
    <mergeCell ref="C59:C60"/>
    <mergeCell ref="D59:D60"/>
    <mergeCell ref="E59:E60"/>
    <mergeCell ref="A61:B61"/>
    <mergeCell ref="A62:B62"/>
    <mergeCell ref="A63:B64"/>
    <mergeCell ref="C63:C64"/>
    <mergeCell ref="D63:D64"/>
    <mergeCell ref="E63:E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5"/>
    <mergeCell ref="C84:C85"/>
    <mergeCell ref="D84:D85"/>
    <mergeCell ref="E84:E85"/>
    <mergeCell ref="A86:B86"/>
    <mergeCell ref="A87:B87"/>
    <mergeCell ref="A88:B88"/>
    <mergeCell ref="A89:B91"/>
    <mergeCell ref="C89:C91"/>
    <mergeCell ref="D89:D91"/>
    <mergeCell ref="E89:E91"/>
    <mergeCell ref="A92:B94"/>
    <mergeCell ref="C92:C94"/>
    <mergeCell ref="D92:D94"/>
    <mergeCell ref="E92:E94"/>
    <mergeCell ref="A95:B97"/>
    <mergeCell ref="C95:C97"/>
    <mergeCell ref="D95:D97"/>
    <mergeCell ref="E95:E97"/>
    <mergeCell ref="A98:B100"/>
    <mergeCell ref="C98:C100"/>
    <mergeCell ref="D98:D100"/>
    <mergeCell ref="E98:E100"/>
    <mergeCell ref="A101:B101"/>
    <mergeCell ref="A102:B103"/>
    <mergeCell ref="C102:C103"/>
    <mergeCell ref="D102:D103"/>
    <mergeCell ref="E102:E103"/>
    <mergeCell ref="A104:B105"/>
    <mergeCell ref="C104:C105"/>
    <mergeCell ref="D104:D105"/>
    <mergeCell ref="E104:E105"/>
    <mergeCell ref="A106:B106"/>
    <mergeCell ref="A107:B107"/>
    <mergeCell ref="A108:B108"/>
    <mergeCell ref="A109:B111"/>
    <mergeCell ref="C109:C111"/>
    <mergeCell ref="D109:D111"/>
    <mergeCell ref="E109:E111"/>
    <mergeCell ref="A112:B114"/>
    <mergeCell ref="C112:C116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L114"/>
    <mergeCell ref="A115:B115"/>
    <mergeCell ref="A116:B116"/>
    <mergeCell ref="A117:B119"/>
    <mergeCell ref="C117:C123"/>
    <mergeCell ref="D117:D119"/>
    <mergeCell ref="E117:E119"/>
    <mergeCell ref="A120:B120"/>
    <mergeCell ref="A121:B121"/>
    <mergeCell ref="A122:B122"/>
    <mergeCell ref="A123:B123"/>
    <mergeCell ref="A124:B124"/>
    <mergeCell ref="A125:B127"/>
    <mergeCell ref="C125:C127"/>
    <mergeCell ref="D125:D127"/>
    <mergeCell ref="E125:E127"/>
    <mergeCell ref="A128:B128"/>
    <mergeCell ref="C128:C130"/>
    <mergeCell ref="D128:D130"/>
    <mergeCell ref="E128:E130"/>
    <mergeCell ref="A129:B130"/>
    <mergeCell ref="A131:B131"/>
    <mergeCell ref="A132:B133"/>
    <mergeCell ref="C132:C133"/>
    <mergeCell ref="A134:B134"/>
    <mergeCell ref="A135:B135"/>
    <mergeCell ref="C135:C137"/>
    <mergeCell ref="A136:B136"/>
    <mergeCell ref="A137:B137"/>
    <mergeCell ref="A138:B140"/>
    <mergeCell ref="C138:C140"/>
    <mergeCell ref="A141:B141"/>
    <mergeCell ref="A142:B142"/>
    <mergeCell ref="A143:B144"/>
    <mergeCell ref="C143:C148"/>
    <mergeCell ref="A145:B146"/>
    <mergeCell ref="A147:B147"/>
    <mergeCell ref="A148:B148"/>
    <mergeCell ref="A149:B150"/>
    <mergeCell ref="C149:C150"/>
    <mergeCell ref="A151:B151"/>
    <mergeCell ref="A152:B152"/>
    <mergeCell ref="C152:C165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7"/>
    <mergeCell ref="C166:C167"/>
    <mergeCell ref="A168:B170"/>
    <mergeCell ref="C168:C170"/>
    <mergeCell ref="A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A173:B174"/>
    <mergeCell ref="C173:C174"/>
    <mergeCell ref="A175:B175"/>
    <mergeCell ref="A176:B178"/>
    <mergeCell ref="C176:C178"/>
    <mergeCell ref="D176:D178"/>
    <mergeCell ref="E176:E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200"/>
    <mergeCell ref="C198:C205"/>
    <mergeCell ref="A201:B201"/>
    <mergeCell ref="A202:B202"/>
    <mergeCell ref="A203:B203"/>
    <mergeCell ref="A204:B205"/>
    <mergeCell ref="A206:B206"/>
    <mergeCell ref="C206:C213"/>
    <mergeCell ref="A207:B207"/>
    <mergeCell ref="A208:B208"/>
    <mergeCell ref="A209:B209"/>
    <mergeCell ref="A210:B210"/>
    <mergeCell ref="A211:B211"/>
    <mergeCell ref="A212:B213"/>
    <mergeCell ref="A214:B214"/>
    <mergeCell ref="A215:B217"/>
    <mergeCell ref="C215:C217"/>
    <mergeCell ref="D215:D217"/>
    <mergeCell ref="E215:E217"/>
    <mergeCell ref="A218:B219"/>
    <mergeCell ref="C218:C221"/>
    <mergeCell ref="A220:B221"/>
    <mergeCell ref="D220:D221"/>
    <mergeCell ref="E220:E221"/>
    <mergeCell ref="A222:B223"/>
    <mergeCell ref="C222:C223"/>
    <mergeCell ref="D222:D223"/>
    <mergeCell ref="E222:E223"/>
    <mergeCell ref="A224:B225"/>
    <mergeCell ref="C224:C225"/>
    <mergeCell ref="D224:D225"/>
    <mergeCell ref="E224:E225"/>
    <mergeCell ref="A226:B226"/>
    <mergeCell ref="A227:B229"/>
    <mergeCell ref="C227:C229"/>
    <mergeCell ref="D227:D229"/>
    <mergeCell ref="E227:E229"/>
    <mergeCell ref="A230:B231"/>
    <mergeCell ref="C230:C231"/>
    <mergeCell ref="D230:D231"/>
    <mergeCell ref="E230:E231"/>
    <mergeCell ref="A232:B233"/>
    <mergeCell ref="C232:C236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A234:B234"/>
    <mergeCell ref="A235:B236"/>
    <mergeCell ref="D235:D236"/>
    <mergeCell ref="E235:E236"/>
    <mergeCell ref="A237:B239"/>
    <mergeCell ref="C237:C242"/>
    <mergeCell ref="A240:B240"/>
    <mergeCell ref="A241:B242"/>
    <mergeCell ref="A243:B244"/>
    <mergeCell ref="C243:C244"/>
    <mergeCell ref="D243:D244"/>
    <mergeCell ref="E243:E244"/>
    <mergeCell ref="A245:B245"/>
  </mergeCells>
  <printOptions headings="false" gridLines="false" gridLinesSet="true" horizontalCentered="false" verticalCentered="false"/>
  <pageMargins left="0.511805555555555" right="0.236111111111111" top="0.479861111111111" bottom="0.209722222222222" header="0.511805555555555" footer="0.511805555555555"/>
  <pageSetup paperSize="9" scale="7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2016-05-19T12:49:26Z</dcterms:created>
  <dc:creator>Администратор</dc:creator>
  <dc:language>ru-RU</dc:language>
  <cp:lastModifiedBy>Администратор</cp:lastModifiedBy>
  <cp:lastPrinted>2019-02-18T15:04:24Z</cp:lastPrinted>
  <dcterms:modified xsi:type="dcterms:W3CDTF">2018-06-14T11:06:20Z</dcterms:modified>
  <cp:revision>0</cp:revision>
</cp:coreProperties>
</file>