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60" windowHeight="5070" activeTab="0"/>
  </bookViews>
  <sheets>
    <sheet name="Лист1" sheetId="1" r:id="rId1"/>
    <sheet name="Лист2" sheetId="2" r:id="rId2"/>
  </sheets>
  <definedNames>
    <definedName name="_xlnm.Print_Titles" localSheetId="0">'Лист1'!$3:$4</definedName>
    <definedName name="_xlnm.Print_Area" localSheetId="0">'Лист1'!$A$1:$L$242</definedName>
  </definedNames>
  <calcPr fullCalcOnLoad="1"/>
</workbook>
</file>

<file path=xl/sharedStrings.xml><?xml version="1.0" encoding="utf-8"?>
<sst xmlns="http://schemas.openxmlformats.org/spreadsheetml/2006/main" count="112" uniqueCount="51">
  <si>
    <t>Наименование государственной программы, подпрограммы государственной программы, основного мероприятия</t>
  </si>
  <si>
    <t>Всего</t>
  </si>
  <si>
    <t>Ответственный исполнитель (ОИВ), соисполнитель, участник</t>
  </si>
  <si>
    <t>Оценка расходов (тыс.руб., в ценах соответствующих лет)</t>
  </si>
  <si>
    <t>ИТОГО</t>
  </si>
  <si>
    <t>Срок реализации</t>
  </si>
  <si>
    <t>Конец реализации</t>
  </si>
  <si>
    <t>Начало реализации</t>
  </si>
  <si>
    <t>Годы реализации</t>
  </si>
  <si>
    <t>Федеральный бюджет</t>
  </si>
  <si>
    <t>Комитет образования администрации Сланцевского муниципального района</t>
  </si>
  <si>
    <t>Местный  СМР</t>
  </si>
  <si>
    <t>Прочие источники</t>
  </si>
  <si>
    <t>Основное мероприятие 1.2. «Организация разнообразных форм предоставления дошкольного и предшкольного образования».</t>
  </si>
  <si>
    <t>Основное мероприятие 1.3. «Обеспечение социальной поддержки семей с детьми, посещающими дошкольные образовательные учреждения».</t>
  </si>
  <si>
    <t>Основное мероприятие 1.4. «Обновление  содержания дошкольного образования»</t>
  </si>
  <si>
    <t>Основное мероприятие 6.1.Организация отдыха и оздоровления детей и подростков, в том числе находящихся в трудной жизненной ситуации</t>
  </si>
  <si>
    <t xml:space="preserve">Основное мероприятие 6.2.Укрепление материально-технической базы оздоровительных лагарей </t>
  </si>
  <si>
    <t>Основное мероприятие 6.4.  Проведение мероприятий в рамках летней   оздоровительной кампании детей</t>
  </si>
  <si>
    <t>Администрация Сланцевского муниципального района</t>
  </si>
  <si>
    <t xml:space="preserve">План реализации муниципальной программы  «Развитие  образования муниципального образования Сланцевский муниципальный район  Ленинградской области в 2019-2024 годах» </t>
  </si>
  <si>
    <t>Подпрограмма 1.«Развитие дошкольного образования детей Сланцевского муниципального района»</t>
  </si>
  <si>
    <t xml:space="preserve"> Муниципальная программа  «Развитие  образования муниципального образования Сланцевский муниципальный район  Ленинградской области в 2019-2024 годах"</t>
  </si>
  <si>
    <t>Основное мероприятие 1.1. Реализация программ дошкольного образования</t>
  </si>
  <si>
    <t>Основное мероприятие 1.5. Развитие инфраструктуры дошкольного образования</t>
  </si>
  <si>
    <t xml:space="preserve">Подпрограмма 2. «Развитие начального общего, основного общего и среднего общего образования Сланцевского муниципального района </t>
  </si>
  <si>
    <t>Основное мероприятие 2.1. Реализация программ начального общего, основного общего, среднего общего образования в  общеобразовательных организациях</t>
  </si>
  <si>
    <t>Основное мероприятие 2.2  Развитие инфраструктуры организаций общего образования</t>
  </si>
  <si>
    <t>Основное мероприятие 2.3. Обновление содержания общего образования, создание современной образовательной среды и совершенствование сети общеобразовательных организаций</t>
  </si>
  <si>
    <t>Основное мероприятие 2.4. Поддержка талантливой молодежи.</t>
  </si>
  <si>
    <t>Подпрограмма 3.«Развитие воспитания детей  в  Сланцевском  муниципальном  районе"</t>
  </si>
  <si>
    <t>Основное мероприятие 3.1.  Основное мероприятие  3.1. Формирование законопослушного поведения несовершеннолетних</t>
  </si>
  <si>
    <t>Основное мероприятие 3.2. Развитие воспитательного потенциала системы образования</t>
  </si>
  <si>
    <t>Подпрограмма 4. «Развитие дополнительного образования детей Сланцевского муниципального района»</t>
  </si>
  <si>
    <t>Основное мероприятие  4.1. Реализация программ дополнительного образования</t>
  </si>
  <si>
    <t>Основное мероприятие 4.2. Развитие инфраструктуры организаций дополнительного образования</t>
  </si>
  <si>
    <t>Основное мероприятие 4.3.Развитие системы дополнительного образования</t>
  </si>
  <si>
    <t xml:space="preserve">Подпрограмма 5. «Реализация  государственных гарантий для детей-сирот и детей, оставшихся без попечения родителей» </t>
  </si>
  <si>
    <t>Основное мероприятие 5.1.  «Организация и осуществление деятельности по опеке и попечительству (субвенции)»</t>
  </si>
  <si>
    <t>Основное мероприятие  5.2.  «Компенсационные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области»</t>
  </si>
  <si>
    <t>Основное мероприятие  5.3.  Приобретение жилья для  детей-сирот и детей, оставшихся без попечения родителей, лиц из числа детей-сирот и детей, оставшихся без попечения родителей</t>
  </si>
  <si>
    <t>Подпрограмма 6. «Развитие системы отдыха, оздоровления, занятости детей, подростков и молодежи Сланцевского муниципального района»</t>
  </si>
  <si>
    <t>Основное мероприятие 6.3.  Содержание муниципальных загородных стационарных детских оздоровительных лагерей</t>
  </si>
  <si>
    <t>Основное мероприятие 6.5. Реализация комплекса мер по созданию условий для социализации детей в каникулярный период (трудоустройство подростков)</t>
  </si>
  <si>
    <t>Основное мероприятие 7.1. Проведение в отношении   муниципальных образовательных организаций мероприятий независимой оценки качества условий  осуществления образовательной деятельности;</t>
  </si>
  <si>
    <t>Основное мероприятие 7.2.Организация непрерывного  профессионального образования руководящих и педагогических работников.</t>
  </si>
  <si>
    <t>Основное мероприятие 7.3. Педагогические  конкурсы профессионального мастерства.</t>
  </si>
  <si>
    <t>Основное мероприятие 7.4.Развитие кадрового   потенциала.</t>
  </si>
  <si>
    <t>Подпрограмма 7.«Управление ресурсами и качеством системы образования Сланцевского муниципального района»</t>
  </si>
  <si>
    <t xml:space="preserve">Приложение 2 к муниципальной программе «Развитие  образования муниципального 
образования Сланцевский муниципальный район  Ленинградской области на 2019-2024 годы"
</t>
  </si>
  <si>
    <t>Областной бюджет ЛО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</si>
</sst>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.000"/>
    <numFmt numFmtId="179" formatCode="0.0"/>
    <numFmt numFmtId="180" formatCode="#,##0.0"/>
    <numFmt numFmtId="181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0" fillId="32" borderId="19" xfId="0" applyFont="1" applyFill="1" applyBorder="1" applyAlignment="1">
      <alignment/>
    </xf>
    <xf numFmtId="1" fontId="4" fillId="32" borderId="10" xfId="0" applyNumberFormat="1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/>
    </xf>
    <xf numFmtId="0" fontId="6" fillId="32" borderId="10" xfId="59" applyNumberFormat="1" applyFont="1" applyFill="1" applyBorder="1" applyAlignment="1">
      <alignment horizontal="center" vertical="center" wrapText="1"/>
    </xf>
    <xf numFmtId="180" fontId="7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/>
    </xf>
    <xf numFmtId="14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71" fontId="6" fillId="32" borderId="10" xfId="59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180" fontId="6" fillId="32" borderId="10" xfId="59" applyNumberFormat="1" applyFont="1" applyFill="1" applyBorder="1" applyAlignment="1">
      <alignment horizontal="right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0" fillId="32" borderId="20" xfId="0" applyFont="1" applyFill="1" applyBorder="1" applyAlignment="1">
      <alignment/>
    </xf>
    <xf numFmtId="4" fontId="4" fillId="32" borderId="0" xfId="0" applyNumberFormat="1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1" fillId="32" borderId="15" xfId="0" applyFont="1" applyFill="1" applyBorder="1" applyAlignment="1">
      <alignment horizontal="center" vertical="center" wrapText="1"/>
    </xf>
    <xf numFmtId="0" fontId="40" fillId="32" borderId="20" xfId="0" applyFont="1" applyFill="1" applyBorder="1" applyAlignment="1">
      <alignment horizontal="center" vertical="center" wrapText="1"/>
    </xf>
    <xf numFmtId="0" fontId="40" fillId="32" borderId="1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0" fillId="32" borderId="20" xfId="0" applyFont="1" applyFill="1" applyBorder="1" applyAlignment="1">
      <alignment/>
    </xf>
    <xf numFmtId="0" fontId="40" fillId="32" borderId="19" xfId="0" applyFont="1" applyFill="1" applyBorder="1" applyAlignment="1">
      <alignment/>
    </xf>
    <xf numFmtId="0" fontId="5" fillId="32" borderId="15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0" fillId="32" borderId="17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0" fillId="32" borderId="2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0" fillId="32" borderId="22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"/>
  <sheetViews>
    <sheetView tabSelected="1" view="pageLayout" workbookViewId="0" topLeftCell="C1">
      <selection activeCell="C1" sqref="C1"/>
    </sheetView>
  </sheetViews>
  <sheetFormatPr defaultColWidth="9.140625" defaultRowHeight="15"/>
  <cols>
    <col min="1" max="1" width="8.8515625" style="1" hidden="1" customWidth="1"/>
    <col min="2" max="2" width="18.7109375" style="1" hidden="1" customWidth="1"/>
    <col min="3" max="3" width="69.00390625" style="2" customWidth="1"/>
    <col min="4" max="4" width="19.57421875" style="1" customWidth="1"/>
    <col min="5" max="5" width="13.57421875" style="1" customWidth="1"/>
    <col min="6" max="6" width="14.421875" style="1" customWidth="1"/>
    <col min="7" max="7" width="9.57421875" style="1" customWidth="1"/>
    <col min="8" max="8" width="15.00390625" style="30" customWidth="1"/>
    <col min="9" max="9" width="17.8515625" style="30" customWidth="1"/>
    <col min="10" max="10" width="15.140625" style="30" customWidth="1"/>
    <col min="11" max="11" width="15.7109375" style="1" customWidth="1"/>
    <col min="12" max="12" width="12.57421875" style="1" bestFit="1" customWidth="1"/>
    <col min="13" max="16384" width="9.140625" style="3" customWidth="1"/>
  </cols>
  <sheetData>
    <row r="1" spans="8:12" ht="76.5" customHeight="1">
      <c r="H1" s="31" t="s">
        <v>49</v>
      </c>
      <c r="I1" s="32"/>
      <c r="J1" s="32"/>
      <c r="K1" s="32"/>
      <c r="L1" s="32"/>
    </row>
    <row r="2" spans="1:12" ht="35.25" customHeight="1">
      <c r="A2" s="4"/>
      <c r="B2" s="5"/>
      <c r="C2" s="40" t="s">
        <v>20</v>
      </c>
      <c r="D2" s="41"/>
      <c r="E2" s="41"/>
      <c r="F2" s="41"/>
      <c r="G2" s="41"/>
      <c r="H2" s="41"/>
      <c r="I2" s="41"/>
      <c r="J2" s="41"/>
      <c r="K2" s="41"/>
      <c r="L2" s="41"/>
    </row>
    <row r="3" spans="1:12" ht="18.75" customHeight="1">
      <c r="A3" s="6" t="s">
        <v>0</v>
      </c>
      <c r="B3" s="7"/>
      <c r="C3" s="8"/>
      <c r="D3" s="42" t="s">
        <v>2</v>
      </c>
      <c r="E3" s="43" t="s">
        <v>5</v>
      </c>
      <c r="F3" s="44"/>
      <c r="G3" s="9" t="s">
        <v>8</v>
      </c>
      <c r="H3" s="45" t="s">
        <v>3</v>
      </c>
      <c r="I3" s="46"/>
      <c r="J3" s="46"/>
      <c r="K3" s="46"/>
      <c r="L3" s="46"/>
    </row>
    <row r="4" spans="1:12" ht="47.25" customHeight="1">
      <c r="A4" s="10"/>
      <c r="B4" s="11"/>
      <c r="C4" s="12"/>
      <c r="D4" s="35"/>
      <c r="E4" s="13" t="s">
        <v>7</v>
      </c>
      <c r="F4" s="13" t="s">
        <v>6</v>
      </c>
      <c r="G4" s="14"/>
      <c r="H4" s="15" t="s">
        <v>1</v>
      </c>
      <c r="I4" s="15" t="s">
        <v>9</v>
      </c>
      <c r="J4" s="15" t="s">
        <v>50</v>
      </c>
      <c r="K4" s="15" t="s">
        <v>11</v>
      </c>
      <c r="L4" s="15" t="s">
        <v>12</v>
      </c>
    </row>
    <row r="5" spans="1:12" ht="15.75">
      <c r="A5" s="4"/>
      <c r="B5" s="4"/>
      <c r="C5" s="39" t="s">
        <v>22</v>
      </c>
      <c r="D5" s="36" t="s">
        <v>10</v>
      </c>
      <c r="E5" s="16">
        <v>43466</v>
      </c>
      <c r="F5" s="16">
        <v>45657</v>
      </c>
      <c r="G5" s="17">
        <v>2019</v>
      </c>
      <c r="H5" s="18">
        <f aca="true" t="shared" si="0" ref="H5:H10">SUM(I5:L5)</f>
        <v>716299.8</v>
      </c>
      <c r="I5" s="18">
        <f>SUM(I12,I54,I89,I110,I138,I166,I208)</f>
        <v>217.7</v>
      </c>
      <c r="J5" s="18">
        <f>SUM(J12,J54,J89,J110,J138,J166,J208)</f>
        <v>469627.30000000005</v>
      </c>
      <c r="K5" s="18">
        <f>SUM(K12,K54,K89,K110,K138,K166,K208)</f>
        <v>246454.8</v>
      </c>
      <c r="L5" s="18">
        <f>SUM(L12,L54,L89,L110,L138,L166,L208)</f>
        <v>0</v>
      </c>
    </row>
    <row r="6" spans="1:12" ht="15.75">
      <c r="A6" s="4"/>
      <c r="B6" s="4"/>
      <c r="C6" s="37"/>
      <c r="D6" s="37"/>
      <c r="E6" s="16">
        <v>43466</v>
      </c>
      <c r="F6" s="16">
        <v>45657</v>
      </c>
      <c r="G6" s="17">
        <v>2020</v>
      </c>
      <c r="H6" s="18">
        <f t="shared" si="0"/>
        <v>350449.39999999997</v>
      </c>
      <c r="I6" s="18">
        <f>SUM(I13,I55,I90,I111,I139,I167,I209)</f>
        <v>0</v>
      </c>
      <c r="J6" s="18">
        <f>SUM(J13,J55,J90,J111,J139,J167,J209)</f>
        <v>0</v>
      </c>
      <c r="K6" s="18">
        <f>SUM(K13,K55,K90,K111,K139,K167,K209)</f>
        <v>350449.39999999997</v>
      </c>
      <c r="L6" s="18">
        <f>SUM(L13,L55,L90,L111,L139,L167,L209)</f>
        <v>0</v>
      </c>
    </row>
    <row r="7" spans="1:12" ht="15.75">
      <c r="A7" s="4"/>
      <c r="B7" s="4"/>
      <c r="C7" s="37"/>
      <c r="D7" s="37"/>
      <c r="E7" s="16">
        <v>43466</v>
      </c>
      <c r="F7" s="16">
        <v>45657</v>
      </c>
      <c r="G7" s="17">
        <v>2021</v>
      </c>
      <c r="H7" s="18">
        <f t="shared" si="0"/>
        <v>332376.49999999994</v>
      </c>
      <c r="I7" s="18">
        <f>SUM(I14,I56,I91,I112,I140,I168,I210)</f>
        <v>0</v>
      </c>
      <c r="J7" s="18">
        <f>SUM(J14,J56,J91,J112,J140,J168,J210)</f>
        <v>0</v>
      </c>
      <c r="K7" s="18">
        <f>SUM(K14,K56,K91,K112,K140,K168,K210)</f>
        <v>332376.49999999994</v>
      </c>
      <c r="L7" s="18">
        <f>SUM(L14,L56,L91,L112,L140,L168,L210)</f>
        <v>0</v>
      </c>
    </row>
    <row r="8" spans="1:12" ht="15.75">
      <c r="A8" s="4"/>
      <c r="B8" s="4"/>
      <c r="C8" s="37"/>
      <c r="D8" s="37"/>
      <c r="E8" s="16">
        <v>43466</v>
      </c>
      <c r="F8" s="16">
        <v>45657</v>
      </c>
      <c r="G8" s="17">
        <v>2022</v>
      </c>
      <c r="H8" s="18">
        <f t="shared" si="0"/>
        <v>333639.29999999993</v>
      </c>
      <c r="I8" s="18">
        <f>SUM(I15,I57,I92,I113,I141,I169,I211)</f>
        <v>0</v>
      </c>
      <c r="J8" s="18">
        <f>SUM(J15,J57,J92,J113,J141,J169,J211)</f>
        <v>0</v>
      </c>
      <c r="K8" s="18">
        <f>SUM(K15,K57,K92,K113,K141,K169,K211)</f>
        <v>333639.29999999993</v>
      </c>
      <c r="L8" s="18">
        <f>SUM(L15,L57,L92,L113,L141,L169,L211)</f>
        <v>0</v>
      </c>
    </row>
    <row r="9" spans="1:12" ht="15.75">
      <c r="A9" s="4"/>
      <c r="B9" s="4"/>
      <c r="C9" s="37"/>
      <c r="D9" s="37"/>
      <c r="E9" s="16">
        <v>43466</v>
      </c>
      <c r="F9" s="16">
        <v>45657</v>
      </c>
      <c r="G9" s="17">
        <v>2023</v>
      </c>
      <c r="H9" s="18">
        <f t="shared" si="0"/>
        <v>334208.60000000003</v>
      </c>
      <c r="I9" s="18">
        <f>SUM(I16,I58,I93,I114,I142,I170,I212)</f>
        <v>0</v>
      </c>
      <c r="J9" s="18">
        <f>SUM(J16,J58,J93,J114,J142,J170,J212)</f>
        <v>0</v>
      </c>
      <c r="K9" s="18">
        <f>SUM(K16,K58,K93,K114,K142,K170,K212)</f>
        <v>334208.60000000003</v>
      </c>
      <c r="L9" s="18">
        <f>SUM(L16,L58,L93,L114,L142,L170,L212)</f>
        <v>0</v>
      </c>
    </row>
    <row r="10" spans="1:12" ht="15.75">
      <c r="A10" s="4"/>
      <c r="B10" s="4"/>
      <c r="C10" s="38"/>
      <c r="D10" s="38"/>
      <c r="E10" s="16">
        <v>43466</v>
      </c>
      <c r="F10" s="16">
        <v>45657</v>
      </c>
      <c r="G10" s="17">
        <v>2024</v>
      </c>
      <c r="H10" s="18">
        <f t="shared" si="0"/>
        <v>340176.89999999997</v>
      </c>
      <c r="I10" s="18">
        <f>SUM(I17,I59,I94,I115,I143,I171,I213)</f>
        <v>0</v>
      </c>
      <c r="J10" s="18">
        <f>SUM(J17,J59,J94,J115,J143,J171,J213)</f>
        <v>0</v>
      </c>
      <c r="K10" s="18">
        <f>SUM(K17,K59,K94,K115,K143,K171,K213)</f>
        <v>340176.89999999997</v>
      </c>
      <c r="L10" s="18">
        <f>SUM(L17,L59,L94,L115,L143,L171,L213)</f>
        <v>0</v>
      </c>
    </row>
    <row r="11" spans="1:12" ht="15.75">
      <c r="A11" s="4"/>
      <c r="B11" s="4"/>
      <c r="C11" s="19" t="s">
        <v>4</v>
      </c>
      <c r="D11" s="20"/>
      <c r="E11" s="21"/>
      <c r="F11" s="21"/>
      <c r="G11" s="21"/>
      <c r="H11" s="18">
        <f>SUM(H5:H10)</f>
        <v>2407150.5</v>
      </c>
      <c r="I11" s="18">
        <f>SUM(I5:I10)</f>
        <v>217.7</v>
      </c>
      <c r="J11" s="18">
        <f>SUM(J5:J10)</f>
        <v>469627.30000000005</v>
      </c>
      <c r="K11" s="18">
        <f>SUM(K5:K10)</f>
        <v>1937305.5</v>
      </c>
      <c r="L11" s="18">
        <f>SUM(L5:L10)</f>
        <v>0</v>
      </c>
    </row>
    <row r="12" spans="1:12" ht="15.75">
      <c r="A12" s="4"/>
      <c r="B12" s="22"/>
      <c r="C12" s="39" t="s">
        <v>21</v>
      </c>
      <c r="D12" s="36" t="s">
        <v>10</v>
      </c>
      <c r="E12" s="16">
        <v>43466</v>
      </c>
      <c r="F12" s="16">
        <v>45657</v>
      </c>
      <c r="G12" s="17">
        <v>2019</v>
      </c>
      <c r="H12" s="18">
        <f aca="true" t="shared" si="1" ref="H12:H17">SUM(I12:L12)</f>
        <v>222646.4</v>
      </c>
      <c r="I12" s="18">
        <f aca="true" t="shared" si="2" ref="I12:L17">SUM(I19,I26,I33,I40,I47)</f>
        <v>0</v>
      </c>
      <c r="J12" s="18">
        <f t="shared" si="2"/>
        <v>172726.5</v>
      </c>
      <c r="K12" s="18">
        <f t="shared" si="2"/>
        <v>49919.9</v>
      </c>
      <c r="L12" s="18">
        <f t="shared" si="2"/>
        <v>0</v>
      </c>
    </row>
    <row r="13" spans="1:12" ht="15.75">
      <c r="A13" s="4"/>
      <c r="B13" s="22"/>
      <c r="C13" s="37"/>
      <c r="D13" s="37"/>
      <c r="E13" s="16">
        <v>43466</v>
      </c>
      <c r="F13" s="16">
        <v>45657</v>
      </c>
      <c r="G13" s="17">
        <v>2020</v>
      </c>
      <c r="H13" s="18">
        <f t="shared" si="1"/>
        <v>96577.9</v>
      </c>
      <c r="I13" s="18">
        <f t="shared" si="2"/>
        <v>0</v>
      </c>
      <c r="J13" s="18">
        <f t="shared" si="2"/>
        <v>0</v>
      </c>
      <c r="K13" s="18">
        <f t="shared" si="2"/>
        <v>96577.9</v>
      </c>
      <c r="L13" s="18">
        <f t="shared" si="2"/>
        <v>0</v>
      </c>
    </row>
    <row r="14" spans="1:12" ht="15.75">
      <c r="A14" s="4"/>
      <c r="B14" s="22"/>
      <c r="C14" s="37"/>
      <c r="D14" s="37"/>
      <c r="E14" s="16">
        <v>43466</v>
      </c>
      <c r="F14" s="16">
        <v>45657</v>
      </c>
      <c r="G14" s="17">
        <v>2021</v>
      </c>
      <c r="H14" s="18">
        <f t="shared" si="1"/>
        <v>84832.2</v>
      </c>
      <c r="I14" s="18">
        <f t="shared" si="2"/>
        <v>0</v>
      </c>
      <c r="J14" s="18">
        <f t="shared" si="2"/>
        <v>0</v>
      </c>
      <c r="K14" s="18">
        <f t="shared" si="2"/>
        <v>84832.2</v>
      </c>
      <c r="L14" s="18">
        <f t="shared" si="2"/>
        <v>0</v>
      </c>
    </row>
    <row r="15" spans="1:12" ht="15.75">
      <c r="A15" s="4"/>
      <c r="B15" s="22"/>
      <c r="C15" s="37"/>
      <c r="D15" s="37"/>
      <c r="E15" s="16">
        <v>43466</v>
      </c>
      <c r="F15" s="16">
        <v>45657</v>
      </c>
      <c r="G15" s="17">
        <v>2022</v>
      </c>
      <c r="H15" s="18">
        <f t="shared" si="1"/>
        <v>89864.9</v>
      </c>
      <c r="I15" s="18">
        <f t="shared" si="2"/>
        <v>0</v>
      </c>
      <c r="J15" s="18">
        <f t="shared" si="2"/>
        <v>0</v>
      </c>
      <c r="K15" s="18">
        <f t="shared" si="2"/>
        <v>89864.9</v>
      </c>
      <c r="L15" s="18">
        <f t="shared" si="2"/>
        <v>0</v>
      </c>
    </row>
    <row r="16" spans="1:12" ht="15.75">
      <c r="A16" s="4"/>
      <c r="B16" s="22"/>
      <c r="C16" s="37"/>
      <c r="D16" s="37"/>
      <c r="E16" s="16">
        <v>43466</v>
      </c>
      <c r="F16" s="16">
        <v>45657</v>
      </c>
      <c r="G16" s="17">
        <v>2023</v>
      </c>
      <c r="H16" s="18">
        <f t="shared" si="1"/>
        <v>88083.6</v>
      </c>
      <c r="I16" s="18">
        <f t="shared" si="2"/>
        <v>0</v>
      </c>
      <c r="J16" s="18">
        <f t="shared" si="2"/>
        <v>0</v>
      </c>
      <c r="K16" s="18">
        <f t="shared" si="2"/>
        <v>88083.6</v>
      </c>
      <c r="L16" s="18">
        <f t="shared" si="2"/>
        <v>0</v>
      </c>
    </row>
    <row r="17" spans="1:12" ht="15.75">
      <c r="A17" s="4"/>
      <c r="B17" s="22"/>
      <c r="C17" s="38"/>
      <c r="D17" s="38"/>
      <c r="E17" s="16">
        <v>43466</v>
      </c>
      <c r="F17" s="16">
        <v>45657</v>
      </c>
      <c r="G17" s="17">
        <v>2024</v>
      </c>
      <c r="H17" s="18">
        <f t="shared" si="1"/>
        <v>91270.1</v>
      </c>
      <c r="I17" s="18">
        <f t="shared" si="2"/>
        <v>0</v>
      </c>
      <c r="J17" s="18">
        <f t="shared" si="2"/>
        <v>0</v>
      </c>
      <c r="K17" s="18">
        <f t="shared" si="2"/>
        <v>91270.1</v>
      </c>
      <c r="L17" s="18">
        <f t="shared" si="2"/>
        <v>0</v>
      </c>
    </row>
    <row r="18" spans="1:12" s="26" customFormat="1" ht="15.75">
      <c r="A18" s="23"/>
      <c r="B18" s="22"/>
      <c r="C18" s="24" t="s">
        <v>4</v>
      </c>
      <c r="D18" s="24"/>
      <c r="E18" s="24"/>
      <c r="F18" s="24"/>
      <c r="G18" s="25"/>
      <c r="H18" s="18">
        <f>SUM(H12:H17)</f>
        <v>673275.1</v>
      </c>
      <c r="I18" s="18">
        <f>SUM(I12:I17)</f>
        <v>0</v>
      </c>
      <c r="J18" s="18">
        <f>SUM(J12:J17)</f>
        <v>172726.5</v>
      </c>
      <c r="K18" s="18">
        <f>SUM(K12:K17)</f>
        <v>500548.6</v>
      </c>
      <c r="L18" s="18">
        <f>SUM(L12:L17)</f>
        <v>0</v>
      </c>
    </row>
    <row r="19" spans="1:12" ht="15.75">
      <c r="A19" s="4"/>
      <c r="B19" s="22"/>
      <c r="C19" s="36" t="s">
        <v>23</v>
      </c>
      <c r="D19" s="36" t="s">
        <v>10</v>
      </c>
      <c r="E19" s="16">
        <v>43466</v>
      </c>
      <c r="F19" s="16">
        <v>45657</v>
      </c>
      <c r="G19" s="17">
        <v>2019</v>
      </c>
      <c r="H19" s="27">
        <f aca="true" t="shared" si="3" ref="H19:H53">SUM(I19:L19)</f>
        <v>209158</v>
      </c>
      <c r="I19" s="27">
        <v>0</v>
      </c>
      <c r="J19" s="27">
        <v>160706.5</v>
      </c>
      <c r="K19" s="27">
        <v>48451.5</v>
      </c>
      <c r="L19" s="27">
        <v>0</v>
      </c>
    </row>
    <row r="20" spans="1:12" ht="15.75">
      <c r="A20" s="4"/>
      <c r="B20" s="22"/>
      <c r="C20" s="34"/>
      <c r="D20" s="37"/>
      <c r="E20" s="16">
        <v>43466</v>
      </c>
      <c r="F20" s="16">
        <v>45657</v>
      </c>
      <c r="G20" s="17">
        <v>2020</v>
      </c>
      <c r="H20" s="27">
        <f t="shared" si="3"/>
        <v>50389.1</v>
      </c>
      <c r="I20" s="27">
        <v>0</v>
      </c>
      <c r="J20" s="27"/>
      <c r="K20" s="27">
        <v>50389.1</v>
      </c>
      <c r="L20" s="27">
        <v>0</v>
      </c>
    </row>
    <row r="21" spans="1:12" ht="15.75">
      <c r="A21" s="4"/>
      <c r="B21" s="22"/>
      <c r="C21" s="34"/>
      <c r="D21" s="37"/>
      <c r="E21" s="16">
        <v>43466</v>
      </c>
      <c r="F21" s="16">
        <v>45657</v>
      </c>
      <c r="G21" s="17">
        <v>2021</v>
      </c>
      <c r="H21" s="27">
        <f t="shared" si="3"/>
        <v>52404.7</v>
      </c>
      <c r="I21" s="27">
        <v>0</v>
      </c>
      <c r="J21" s="27"/>
      <c r="K21" s="27">
        <v>52404.7</v>
      </c>
      <c r="L21" s="27">
        <v>0</v>
      </c>
    </row>
    <row r="22" spans="1:12" ht="15.75">
      <c r="A22" s="4"/>
      <c r="B22" s="22"/>
      <c r="C22" s="34"/>
      <c r="D22" s="37"/>
      <c r="E22" s="16">
        <v>43466</v>
      </c>
      <c r="F22" s="16">
        <v>45657</v>
      </c>
      <c r="G22" s="17">
        <v>2022</v>
      </c>
      <c r="H22" s="27">
        <f t="shared" si="3"/>
        <v>54500.9</v>
      </c>
      <c r="I22" s="27">
        <v>0</v>
      </c>
      <c r="J22" s="27"/>
      <c r="K22" s="27">
        <v>54500.9</v>
      </c>
      <c r="L22" s="27">
        <v>0</v>
      </c>
    </row>
    <row r="23" spans="1:12" ht="15.75">
      <c r="A23" s="4"/>
      <c r="B23" s="22"/>
      <c r="C23" s="34"/>
      <c r="D23" s="37"/>
      <c r="E23" s="16">
        <v>43466</v>
      </c>
      <c r="F23" s="16">
        <v>45657</v>
      </c>
      <c r="G23" s="17">
        <v>2023</v>
      </c>
      <c r="H23" s="27">
        <f t="shared" si="3"/>
        <v>56680.9</v>
      </c>
      <c r="I23" s="27">
        <v>0</v>
      </c>
      <c r="J23" s="27"/>
      <c r="K23" s="27">
        <v>56680.9</v>
      </c>
      <c r="L23" s="27">
        <v>0</v>
      </c>
    </row>
    <row r="24" spans="1:12" ht="15.75">
      <c r="A24" s="4"/>
      <c r="B24" s="22"/>
      <c r="C24" s="35"/>
      <c r="D24" s="38"/>
      <c r="E24" s="16">
        <v>43466</v>
      </c>
      <c r="F24" s="16">
        <v>45657</v>
      </c>
      <c r="G24" s="17">
        <v>2024</v>
      </c>
      <c r="H24" s="27">
        <f t="shared" si="3"/>
        <v>58948.2</v>
      </c>
      <c r="I24" s="27">
        <v>0</v>
      </c>
      <c r="J24" s="27"/>
      <c r="K24" s="27">
        <v>58948.2</v>
      </c>
      <c r="L24" s="27">
        <v>0</v>
      </c>
    </row>
    <row r="25" spans="1:12" s="26" customFormat="1" ht="15.75">
      <c r="A25" s="23"/>
      <c r="B25" s="22"/>
      <c r="C25" s="24" t="s">
        <v>4</v>
      </c>
      <c r="D25" s="24"/>
      <c r="E25" s="24"/>
      <c r="F25" s="24"/>
      <c r="G25" s="25"/>
      <c r="H25" s="27">
        <f>SUM(H19:H24)</f>
        <v>482081.80000000005</v>
      </c>
      <c r="I25" s="27">
        <f>SUM(I19:I24)</f>
        <v>0</v>
      </c>
      <c r="J25" s="27">
        <f>SUM(J19:J24)</f>
        <v>160706.5</v>
      </c>
      <c r="K25" s="27">
        <f>SUM(K19:K24)</f>
        <v>321375.3</v>
      </c>
      <c r="L25" s="27">
        <f>SUM(L19:L24)</f>
        <v>0</v>
      </c>
    </row>
    <row r="26" spans="1:12" ht="15.75">
      <c r="A26" s="4"/>
      <c r="B26" s="22"/>
      <c r="C26" s="36" t="s">
        <v>13</v>
      </c>
      <c r="D26" s="36" t="s">
        <v>10</v>
      </c>
      <c r="E26" s="16">
        <v>43466</v>
      </c>
      <c r="F26" s="16">
        <v>45657</v>
      </c>
      <c r="G26" s="17">
        <v>2019</v>
      </c>
      <c r="H26" s="27">
        <f t="shared" si="3"/>
        <v>26.5</v>
      </c>
      <c r="I26" s="27">
        <v>0</v>
      </c>
      <c r="J26" s="27">
        <v>0</v>
      </c>
      <c r="K26" s="27">
        <v>26.5</v>
      </c>
      <c r="L26" s="27">
        <v>0</v>
      </c>
    </row>
    <row r="27" spans="1:12" ht="15.75">
      <c r="A27" s="4"/>
      <c r="B27" s="22"/>
      <c r="C27" s="34"/>
      <c r="D27" s="37"/>
      <c r="E27" s="16">
        <v>43466</v>
      </c>
      <c r="F27" s="16">
        <v>45657</v>
      </c>
      <c r="G27" s="17">
        <v>2020</v>
      </c>
      <c r="H27" s="27">
        <f t="shared" si="3"/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ht="15.75">
      <c r="A28" s="4"/>
      <c r="B28" s="22"/>
      <c r="C28" s="34"/>
      <c r="D28" s="37"/>
      <c r="E28" s="16">
        <v>43466</v>
      </c>
      <c r="F28" s="16">
        <v>45657</v>
      </c>
      <c r="G28" s="17">
        <v>2021</v>
      </c>
      <c r="H28" s="27">
        <f t="shared" si="3"/>
        <v>99</v>
      </c>
      <c r="I28" s="27">
        <v>0</v>
      </c>
      <c r="J28" s="27">
        <v>0</v>
      </c>
      <c r="K28" s="27">
        <v>99</v>
      </c>
      <c r="L28" s="27">
        <v>0</v>
      </c>
    </row>
    <row r="29" spans="1:12" ht="15.75">
      <c r="A29" s="4"/>
      <c r="B29" s="22"/>
      <c r="C29" s="34"/>
      <c r="D29" s="37"/>
      <c r="E29" s="16">
        <v>43466</v>
      </c>
      <c r="F29" s="16">
        <v>45657</v>
      </c>
      <c r="G29" s="17">
        <v>2022</v>
      </c>
      <c r="H29" s="27">
        <f t="shared" si="3"/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ht="15.75">
      <c r="A30" s="4"/>
      <c r="B30" s="22"/>
      <c r="C30" s="34"/>
      <c r="D30" s="37"/>
      <c r="E30" s="16">
        <v>43466</v>
      </c>
      <c r="F30" s="16">
        <v>45657</v>
      </c>
      <c r="G30" s="17">
        <v>2023</v>
      </c>
      <c r="H30" s="27">
        <f t="shared" si="3"/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ht="15.75">
      <c r="A31" s="4"/>
      <c r="B31" s="22"/>
      <c r="C31" s="35"/>
      <c r="D31" s="38"/>
      <c r="E31" s="16">
        <v>43466</v>
      </c>
      <c r="F31" s="16">
        <v>45657</v>
      </c>
      <c r="G31" s="17">
        <v>2024</v>
      </c>
      <c r="H31" s="27">
        <f t="shared" si="3"/>
        <v>0</v>
      </c>
      <c r="I31" s="27">
        <v>0</v>
      </c>
      <c r="J31" s="27">
        <v>0</v>
      </c>
      <c r="K31" s="27">
        <v>0</v>
      </c>
      <c r="L31" s="27">
        <v>0</v>
      </c>
    </row>
    <row r="32" spans="1:12" s="26" customFormat="1" ht="15.75">
      <c r="A32" s="23"/>
      <c r="B32" s="22"/>
      <c r="C32" s="24" t="s">
        <v>4</v>
      </c>
      <c r="D32" s="24"/>
      <c r="E32" s="24"/>
      <c r="F32" s="24"/>
      <c r="G32" s="25"/>
      <c r="H32" s="27">
        <f>SUM(H26:H31)</f>
        <v>125.5</v>
      </c>
      <c r="I32" s="27">
        <f>SUM(I26:I31)</f>
        <v>0</v>
      </c>
      <c r="J32" s="27">
        <f>SUM(J26:J31)</f>
        <v>0</v>
      </c>
      <c r="K32" s="27">
        <f>SUM(K26:K31)</f>
        <v>125.5</v>
      </c>
      <c r="L32" s="27">
        <f>SUM(L26:L31)</f>
        <v>0</v>
      </c>
    </row>
    <row r="33" spans="1:12" ht="15.75">
      <c r="A33" s="4"/>
      <c r="B33" s="22"/>
      <c r="C33" s="36" t="s">
        <v>14</v>
      </c>
      <c r="D33" s="36" t="s">
        <v>10</v>
      </c>
      <c r="E33" s="16">
        <v>43466</v>
      </c>
      <c r="F33" s="16">
        <v>45657</v>
      </c>
      <c r="G33" s="17">
        <v>2019</v>
      </c>
      <c r="H33" s="27">
        <f t="shared" si="3"/>
        <v>11175.5</v>
      </c>
      <c r="I33" s="27">
        <v>0</v>
      </c>
      <c r="J33" s="27">
        <v>11175.5</v>
      </c>
      <c r="K33" s="27">
        <v>0</v>
      </c>
      <c r="L33" s="27">
        <v>0</v>
      </c>
    </row>
    <row r="34" spans="1:12" ht="15.75">
      <c r="A34" s="4"/>
      <c r="B34" s="22"/>
      <c r="C34" s="34"/>
      <c r="D34" s="37"/>
      <c r="E34" s="16">
        <v>43466</v>
      </c>
      <c r="F34" s="16">
        <v>45657</v>
      </c>
      <c r="G34" s="17">
        <v>2020</v>
      </c>
      <c r="H34" s="27">
        <f t="shared" si="3"/>
        <v>0</v>
      </c>
      <c r="I34" s="27">
        <v>0</v>
      </c>
      <c r="J34" s="27"/>
      <c r="K34" s="27">
        <v>0</v>
      </c>
      <c r="L34" s="27">
        <v>0</v>
      </c>
    </row>
    <row r="35" spans="1:12" ht="15.75">
      <c r="A35" s="4"/>
      <c r="B35" s="22"/>
      <c r="C35" s="34"/>
      <c r="D35" s="37"/>
      <c r="E35" s="16">
        <v>43466</v>
      </c>
      <c r="F35" s="16">
        <v>45657</v>
      </c>
      <c r="G35" s="17">
        <v>2021</v>
      </c>
      <c r="H35" s="27">
        <f t="shared" si="3"/>
        <v>0</v>
      </c>
      <c r="I35" s="27">
        <v>0</v>
      </c>
      <c r="J35" s="27"/>
      <c r="K35" s="27">
        <v>0</v>
      </c>
      <c r="L35" s="27">
        <v>0</v>
      </c>
    </row>
    <row r="36" spans="1:12" ht="15.75">
      <c r="A36" s="4"/>
      <c r="B36" s="22"/>
      <c r="C36" s="34"/>
      <c r="D36" s="37"/>
      <c r="E36" s="16">
        <v>43466</v>
      </c>
      <c r="F36" s="16">
        <v>45657</v>
      </c>
      <c r="G36" s="17">
        <v>2022</v>
      </c>
      <c r="H36" s="27">
        <f t="shared" si="3"/>
        <v>0</v>
      </c>
      <c r="I36" s="27">
        <v>0</v>
      </c>
      <c r="J36" s="27"/>
      <c r="K36" s="27">
        <v>0</v>
      </c>
      <c r="L36" s="27">
        <v>0</v>
      </c>
    </row>
    <row r="37" spans="1:12" ht="15.75">
      <c r="A37" s="4"/>
      <c r="B37" s="22"/>
      <c r="C37" s="34"/>
      <c r="D37" s="37"/>
      <c r="E37" s="16">
        <v>43466</v>
      </c>
      <c r="F37" s="16">
        <v>45657</v>
      </c>
      <c r="G37" s="17">
        <v>2023</v>
      </c>
      <c r="H37" s="27">
        <f t="shared" si="3"/>
        <v>0</v>
      </c>
      <c r="I37" s="27">
        <v>0</v>
      </c>
      <c r="J37" s="27"/>
      <c r="K37" s="27">
        <v>0</v>
      </c>
      <c r="L37" s="27">
        <v>0</v>
      </c>
    </row>
    <row r="38" spans="1:12" ht="15.75">
      <c r="A38" s="4"/>
      <c r="B38" s="22"/>
      <c r="C38" s="35"/>
      <c r="D38" s="38"/>
      <c r="E38" s="16">
        <v>43466</v>
      </c>
      <c r="F38" s="16">
        <v>45657</v>
      </c>
      <c r="G38" s="17">
        <v>2024</v>
      </c>
      <c r="H38" s="27">
        <f t="shared" si="3"/>
        <v>0</v>
      </c>
      <c r="I38" s="27">
        <v>0</v>
      </c>
      <c r="J38" s="27"/>
      <c r="K38" s="27">
        <v>0</v>
      </c>
      <c r="L38" s="27">
        <v>0</v>
      </c>
    </row>
    <row r="39" spans="1:12" s="26" customFormat="1" ht="15.75">
      <c r="A39" s="23"/>
      <c r="B39" s="22"/>
      <c r="C39" s="24" t="s">
        <v>4</v>
      </c>
      <c r="D39" s="24"/>
      <c r="E39" s="24"/>
      <c r="F39" s="24"/>
      <c r="G39" s="25"/>
      <c r="H39" s="27">
        <f t="shared" si="3"/>
        <v>11175.5</v>
      </c>
      <c r="I39" s="27">
        <v>0</v>
      </c>
      <c r="J39" s="27">
        <f>SUM(J33:J38)</f>
        <v>11175.5</v>
      </c>
      <c r="K39" s="27">
        <v>0</v>
      </c>
      <c r="L39" s="27">
        <v>0</v>
      </c>
    </row>
    <row r="40" spans="1:12" ht="15.75">
      <c r="A40" s="4"/>
      <c r="B40" s="22"/>
      <c r="C40" s="36" t="s">
        <v>15</v>
      </c>
      <c r="D40" s="36" t="s">
        <v>10</v>
      </c>
      <c r="E40" s="16">
        <v>43466</v>
      </c>
      <c r="F40" s="16">
        <v>45657</v>
      </c>
      <c r="G40" s="17">
        <v>2019</v>
      </c>
      <c r="H40" s="27">
        <f t="shared" si="3"/>
        <v>37.9</v>
      </c>
      <c r="I40" s="27">
        <v>0</v>
      </c>
      <c r="J40" s="27">
        <v>0</v>
      </c>
      <c r="K40" s="27">
        <v>37.9</v>
      </c>
      <c r="L40" s="27">
        <v>0</v>
      </c>
    </row>
    <row r="41" spans="1:12" ht="15.75">
      <c r="A41" s="4"/>
      <c r="B41" s="22"/>
      <c r="C41" s="34"/>
      <c r="D41" s="37"/>
      <c r="E41" s="16">
        <v>43466</v>
      </c>
      <c r="F41" s="16">
        <v>45657</v>
      </c>
      <c r="G41" s="17">
        <v>2020</v>
      </c>
      <c r="H41" s="27">
        <f t="shared" si="3"/>
        <v>1650.7000000000003</v>
      </c>
      <c r="I41" s="27">
        <v>0</v>
      </c>
      <c r="J41" s="27">
        <v>0</v>
      </c>
      <c r="K41" s="27">
        <v>1650.7000000000003</v>
      </c>
      <c r="L41" s="27">
        <v>0</v>
      </c>
    </row>
    <row r="42" spans="1:12" ht="15.75">
      <c r="A42" s="4"/>
      <c r="B42" s="22"/>
      <c r="C42" s="34"/>
      <c r="D42" s="37"/>
      <c r="E42" s="16">
        <v>43466</v>
      </c>
      <c r="F42" s="16">
        <v>45657</v>
      </c>
      <c r="G42" s="17">
        <v>2021</v>
      </c>
      <c r="H42" s="27">
        <f t="shared" si="3"/>
        <v>1057</v>
      </c>
      <c r="I42" s="27">
        <v>0</v>
      </c>
      <c r="J42" s="27">
        <v>0</v>
      </c>
      <c r="K42" s="27">
        <v>1057</v>
      </c>
      <c r="L42" s="27">
        <v>0</v>
      </c>
    </row>
    <row r="43" spans="1:12" ht="15.75">
      <c r="A43" s="4"/>
      <c r="B43" s="22"/>
      <c r="C43" s="34"/>
      <c r="D43" s="37"/>
      <c r="E43" s="16">
        <v>43466</v>
      </c>
      <c r="F43" s="16">
        <v>45657</v>
      </c>
      <c r="G43" s="17">
        <v>2022</v>
      </c>
      <c r="H43" s="27">
        <f t="shared" si="3"/>
        <v>716.9</v>
      </c>
      <c r="I43" s="27">
        <v>0</v>
      </c>
      <c r="J43" s="27">
        <v>0</v>
      </c>
      <c r="K43" s="27">
        <v>716.9</v>
      </c>
      <c r="L43" s="27">
        <v>0</v>
      </c>
    </row>
    <row r="44" spans="1:12" ht="15.75">
      <c r="A44" s="4"/>
      <c r="B44" s="22"/>
      <c r="C44" s="34"/>
      <c r="D44" s="37"/>
      <c r="E44" s="16">
        <v>43466</v>
      </c>
      <c r="F44" s="16">
        <v>45657</v>
      </c>
      <c r="G44" s="17">
        <v>2023</v>
      </c>
      <c r="H44" s="27">
        <f t="shared" si="3"/>
        <v>491</v>
      </c>
      <c r="I44" s="27">
        <v>0</v>
      </c>
      <c r="J44" s="27">
        <v>0</v>
      </c>
      <c r="K44" s="27">
        <v>491</v>
      </c>
      <c r="L44" s="27"/>
    </row>
    <row r="45" spans="1:12" ht="15.75">
      <c r="A45" s="4"/>
      <c r="B45" s="22"/>
      <c r="C45" s="35"/>
      <c r="D45" s="38"/>
      <c r="E45" s="16">
        <v>43466</v>
      </c>
      <c r="F45" s="16">
        <v>45657</v>
      </c>
      <c r="G45" s="17">
        <v>2024</v>
      </c>
      <c r="H45" s="27">
        <f t="shared" si="3"/>
        <v>339.40000000000003</v>
      </c>
      <c r="I45" s="27">
        <v>0</v>
      </c>
      <c r="J45" s="27">
        <v>0</v>
      </c>
      <c r="K45" s="27">
        <v>339.40000000000003</v>
      </c>
      <c r="L45" s="27">
        <v>0</v>
      </c>
    </row>
    <row r="46" spans="1:12" s="26" customFormat="1" ht="15.75">
      <c r="A46" s="23"/>
      <c r="B46" s="22"/>
      <c r="C46" s="24" t="s">
        <v>4</v>
      </c>
      <c r="D46" s="24"/>
      <c r="E46" s="24"/>
      <c r="F46" s="24"/>
      <c r="G46" s="25"/>
      <c r="H46" s="27">
        <f t="shared" si="3"/>
        <v>4292.900000000001</v>
      </c>
      <c r="I46" s="27">
        <f>SUM(I40:I45)</f>
        <v>0</v>
      </c>
      <c r="J46" s="27">
        <f>SUM(J40:J45)</f>
        <v>0</v>
      </c>
      <c r="K46" s="27">
        <f>SUM(K40:K45)</f>
        <v>4292.900000000001</v>
      </c>
      <c r="L46" s="27">
        <f>SUM(L40:L45)</f>
        <v>0</v>
      </c>
    </row>
    <row r="47" spans="1:12" ht="15.75">
      <c r="A47" s="4"/>
      <c r="B47" s="22"/>
      <c r="C47" s="36" t="s">
        <v>24</v>
      </c>
      <c r="D47" s="36" t="s">
        <v>10</v>
      </c>
      <c r="E47" s="16">
        <v>43466</v>
      </c>
      <c r="F47" s="16">
        <v>45657</v>
      </c>
      <c r="G47" s="17">
        <v>2019</v>
      </c>
      <c r="H47" s="27">
        <f t="shared" si="3"/>
        <v>2248.5</v>
      </c>
      <c r="I47" s="27">
        <v>0</v>
      </c>
      <c r="J47" s="27">
        <v>844.5</v>
      </c>
      <c r="K47" s="27">
        <v>1404</v>
      </c>
      <c r="L47" s="27">
        <v>0</v>
      </c>
    </row>
    <row r="48" spans="1:12" ht="15.75">
      <c r="A48" s="4"/>
      <c r="B48" s="22"/>
      <c r="C48" s="34"/>
      <c r="D48" s="37"/>
      <c r="E48" s="16">
        <v>43466</v>
      </c>
      <c r="F48" s="16">
        <v>45657</v>
      </c>
      <c r="G48" s="17">
        <v>2020</v>
      </c>
      <c r="H48" s="27">
        <f t="shared" si="3"/>
        <v>44538.1</v>
      </c>
      <c r="I48" s="27">
        <v>0</v>
      </c>
      <c r="J48" s="27">
        <v>0</v>
      </c>
      <c r="K48" s="27">
        <v>44538.1</v>
      </c>
      <c r="L48" s="27">
        <v>0</v>
      </c>
    </row>
    <row r="49" spans="1:12" ht="15.75">
      <c r="A49" s="4"/>
      <c r="B49" s="22"/>
      <c r="C49" s="34"/>
      <c r="D49" s="37"/>
      <c r="E49" s="16">
        <v>43466</v>
      </c>
      <c r="F49" s="16">
        <v>45657</v>
      </c>
      <c r="G49" s="17">
        <v>2021</v>
      </c>
      <c r="H49" s="27">
        <f t="shared" si="3"/>
        <v>31271.500000000004</v>
      </c>
      <c r="I49" s="27">
        <v>0</v>
      </c>
      <c r="J49" s="27">
        <v>0</v>
      </c>
      <c r="K49" s="27">
        <v>31271.500000000004</v>
      </c>
      <c r="L49" s="27">
        <v>0</v>
      </c>
    </row>
    <row r="50" spans="1:12" ht="15.75">
      <c r="A50" s="4"/>
      <c r="B50" s="22"/>
      <c r="C50" s="34"/>
      <c r="D50" s="37"/>
      <c r="E50" s="16">
        <v>43466</v>
      </c>
      <c r="F50" s="16">
        <v>45657</v>
      </c>
      <c r="G50" s="17">
        <v>2022</v>
      </c>
      <c r="H50" s="27">
        <f t="shared" si="3"/>
        <v>34647.1</v>
      </c>
      <c r="I50" s="27">
        <v>0</v>
      </c>
      <c r="J50" s="27">
        <v>0</v>
      </c>
      <c r="K50" s="27">
        <v>34647.1</v>
      </c>
      <c r="L50" s="27">
        <v>0</v>
      </c>
    </row>
    <row r="51" spans="1:12" ht="15.75">
      <c r="A51" s="4"/>
      <c r="B51" s="22"/>
      <c r="C51" s="34"/>
      <c r="D51" s="37"/>
      <c r="E51" s="16">
        <v>43466</v>
      </c>
      <c r="F51" s="16">
        <v>45657</v>
      </c>
      <c r="G51" s="17">
        <v>2023</v>
      </c>
      <c r="H51" s="27">
        <f t="shared" si="3"/>
        <v>30911.7</v>
      </c>
      <c r="I51" s="27">
        <v>0</v>
      </c>
      <c r="J51" s="27">
        <v>0</v>
      </c>
      <c r="K51" s="27">
        <v>30911.7</v>
      </c>
      <c r="L51" s="27">
        <v>0</v>
      </c>
    </row>
    <row r="52" spans="1:12" ht="15.75">
      <c r="A52" s="4"/>
      <c r="B52" s="22"/>
      <c r="C52" s="35"/>
      <c r="D52" s="38"/>
      <c r="E52" s="16">
        <v>43466</v>
      </c>
      <c r="F52" s="16">
        <v>45657</v>
      </c>
      <c r="G52" s="17">
        <v>2024</v>
      </c>
      <c r="H52" s="27">
        <f t="shared" si="3"/>
        <v>31982.5</v>
      </c>
      <c r="I52" s="27">
        <v>0</v>
      </c>
      <c r="J52" s="27">
        <v>0</v>
      </c>
      <c r="K52" s="27">
        <v>31982.5</v>
      </c>
      <c r="L52" s="27">
        <v>0</v>
      </c>
    </row>
    <row r="53" spans="1:12" s="26" customFormat="1" ht="15.75">
      <c r="A53" s="23"/>
      <c r="B53" s="22"/>
      <c r="C53" s="24" t="s">
        <v>4</v>
      </c>
      <c r="D53" s="24"/>
      <c r="E53" s="24"/>
      <c r="F53" s="24"/>
      <c r="G53" s="25"/>
      <c r="H53" s="27">
        <f t="shared" si="3"/>
        <v>175599.40000000002</v>
      </c>
      <c r="I53" s="27">
        <f>SUM(I47:I52)</f>
        <v>0</v>
      </c>
      <c r="J53" s="27">
        <f>SUM(J47:J52)</f>
        <v>844.5</v>
      </c>
      <c r="K53" s="27">
        <f>SUM(K47:K52)</f>
        <v>174754.90000000002</v>
      </c>
      <c r="L53" s="27">
        <v>0</v>
      </c>
    </row>
    <row r="54" spans="1:12" ht="15.75">
      <c r="A54" s="4"/>
      <c r="B54" s="22"/>
      <c r="C54" s="36" t="s">
        <v>25</v>
      </c>
      <c r="D54" s="36" t="s">
        <v>10</v>
      </c>
      <c r="E54" s="16">
        <v>43466</v>
      </c>
      <c r="F54" s="16">
        <v>45657</v>
      </c>
      <c r="G54" s="17">
        <v>2019</v>
      </c>
      <c r="H54" s="18">
        <f aca="true" t="shared" si="4" ref="H54:H59">SUM(I54:L54)</f>
        <v>344390.3</v>
      </c>
      <c r="I54" s="18">
        <f>SUM(I61,I68,I75,I82)</f>
        <v>0</v>
      </c>
      <c r="J54" s="18">
        <f>SUM(J61,J68,J75,J82)</f>
        <v>245281.4</v>
      </c>
      <c r="K54" s="18">
        <f>SUM(K61,K68,K75,K82)</f>
        <v>99108.9</v>
      </c>
      <c r="L54" s="18">
        <f>SUM(L61,L68,L75,L82)</f>
        <v>0</v>
      </c>
    </row>
    <row r="55" spans="1:12" ht="15.75">
      <c r="A55" s="4"/>
      <c r="B55" s="22"/>
      <c r="C55" s="34"/>
      <c r="D55" s="37"/>
      <c r="E55" s="16">
        <v>43466</v>
      </c>
      <c r="F55" s="16">
        <v>45657</v>
      </c>
      <c r="G55" s="17">
        <v>2020</v>
      </c>
      <c r="H55" s="18">
        <f t="shared" si="4"/>
        <v>135905.6</v>
      </c>
      <c r="I55" s="18">
        <f>SUM(I62,I69,I76,I83)</f>
        <v>0</v>
      </c>
      <c r="J55" s="18">
        <f>SUM(J62,J69,J76,J83)</f>
        <v>0</v>
      </c>
      <c r="K55" s="18">
        <f>SUM(K62,K69,K76,K83)</f>
        <v>135905.6</v>
      </c>
      <c r="L55" s="18">
        <f>SUM(L62,L69,L76,L83)</f>
        <v>0</v>
      </c>
    </row>
    <row r="56" spans="1:12" ht="15.75">
      <c r="A56" s="4"/>
      <c r="B56" s="22"/>
      <c r="C56" s="34"/>
      <c r="D56" s="37"/>
      <c r="E56" s="16">
        <v>43466</v>
      </c>
      <c r="F56" s="16">
        <v>45657</v>
      </c>
      <c r="G56" s="17">
        <v>2021</v>
      </c>
      <c r="H56" s="18">
        <f t="shared" si="4"/>
        <v>132464.5</v>
      </c>
      <c r="I56" s="18">
        <f>SUM(I63,I70,I77,I84)</f>
        <v>0</v>
      </c>
      <c r="J56" s="18">
        <f>SUM(J63,J70,J77,J84)</f>
        <v>0</v>
      </c>
      <c r="K56" s="18">
        <f>SUM(K63,K70,K77,K84)</f>
        <v>132464.5</v>
      </c>
      <c r="L56" s="18">
        <f>SUM(L63,L70,L77,L84)</f>
        <v>0</v>
      </c>
    </row>
    <row r="57" spans="1:12" ht="15.75">
      <c r="A57" s="4"/>
      <c r="B57" s="22"/>
      <c r="C57" s="34"/>
      <c r="D57" s="37"/>
      <c r="E57" s="16">
        <v>43466</v>
      </c>
      <c r="F57" s="16">
        <v>45657</v>
      </c>
      <c r="G57" s="17">
        <v>2022</v>
      </c>
      <c r="H57" s="18">
        <f t="shared" si="4"/>
        <v>131043.49999999999</v>
      </c>
      <c r="I57" s="18">
        <f>SUM(I64,I71,I78,I85)</f>
        <v>0</v>
      </c>
      <c r="J57" s="18">
        <f>SUM(J64,J71,J78,J85)</f>
        <v>0</v>
      </c>
      <c r="K57" s="18">
        <f>SUM(K64,K71,K78,K85)</f>
        <v>131043.49999999999</v>
      </c>
      <c r="L57" s="18">
        <f>SUM(L64,L71,L78,L85)</f>
        <v>0</v>
      </c>
    </row>
    <row r="58" spans="1:12" ht="15.75">
      <c r="A58" s="4"/>
      <c r="B58" s="22"/>
      <c r="C58" s="34"/>
      <c r="D58" s="37"/>
      <c r="E58" s="16">
        <v>43466</v>
      </c>
      <c r="F58" s="16">
        <v>45657</v>
      </c>
      <c r="G58" s="17">
        <v>2023</v>
      </c>
      <c r="H58" s="18">
        <f t="shared" si="4"/>
        <v>130450.39999999998</v>
      </c>
      <c r="I58" s="18">
        <f>SUM(I65,I72,I79,I86)</f>
        <v>0</v>
      </c>
      <c r="J58" s="18">
        <f>SUM(J65,J72,J79,J86)</f>
        <v>0</v>
      </c>
      <c r="K58" s="18">
        <f>SUM(K65,K72,K79,K86)</f>
        <v>130450.39999999998</v>
      </c>
      <c r="L58" s="18">
        <f>SUM(L65,L72,L79,L86)</f>
        <v>0</v>
      </c>
    </row>
    <row r="59" spans="1:12" ht="15.75">
      <c r="A59" s="4"/>
      <c r="B59" s="22"/>
      <c r="C59" s="35"/>
      <c r="D59" s="38"/>
      <c r="E59" s="16">
        <v>43466</v>
      </c>
      <c r="F59" s="16">
        <v>45657</v>
      </c>
      <c r="G59" s="17">
        <v>2024</v>
      </c>
      <c r="H59" s="18">
        <f t="shared" si="4"/>
        <v>127640.49999999999</v>
      </c>
      <c r="I59" s="18">
        <f>SUM(I66,I73,I80,I87)</f>
        <v>0</v>
      </c>
      <c r="J59" s="18">
        <f>SUM(J66,J73,J80,J87)</f>
        <v>0</v>
      </c>
      <c r="K59" s="18">
        <f>SUM(K66,K73,K80,K87)</f>
        <v>127640.49999999999</v>
      </c>
      <c r="L59" s="18">
        <f>SUM(L66,L73,L80,L87)</f>
        <v>0</v>
      </c>
    </row>
    <row r="60" spans="1:12" s="26" customFormat="1" ht="15.75">
      <c r="A60" s="23"/>
      <c r="B60" s="22"/>
      <c r="C60" s="24" t="s">
        <v>4</v>
      </c>
      <c r="D60" s="24"/>
      <c r="E60" s="24"/>
      <c r="F60" s="24"/>
      <c r="G60" s="25"/>
      <c r="H60" s="18">
        <f>SUM(H54:H59)</f>
        <v>1001894.8</v>
      </c>
      <c r="I60" s="18">
        <f>SUM(I67,I74,I81,I88)</f>
        <v>0</v>
      </c>
      <c r="J60" s="18">
        <f>SUM(J67,J74,J81,J88)</f>
        <v>245281.4</v>
      </c>
      <c r="K60" s="18">
        <f>SUM(K67,K74,K81,K88)</f>
        <v>756613.3999999999</v>
      </c>
      <c r="L60" s="18">
        <f>SUM(L67,L74,L81,L88)</f>
        <v>0</v>
      </c>
    </row>
    <row r="61" spans="1:12" ht="15.75">
      <c r="A61" s="4"/>
      <c r="B61" s="22"/>
      <c r="C61" s="36" t="s">
        <v>26</v>
      </c>
      <c r="D61" s="36" t="s">
        <v>10</v>
      </c>
      <c r="E61" s="16">
        <v>43466</v>
      </c>
      <c r="F61" s="16">
        <v>45657</v>
      </c>
      <c r="G61" s="17">
        <v>2019</v>
      </c>
      <c r="H61" s="27">
        <f>SUM(I61:L61)</f>
        <v>333915.3</v>
      </c>
      <c r="I61" s="27">
        <v>0</v>
      </c>
      <c r="J61" s="27">
        <v>241330.9</v>
      </c>
      <c r="K61" s="27">
        <v>92584.4</v>
      </c>
      <c r="L61" s="27">
        <v>0</v>
      </c>
    </row>
    <row r="62" spans="1:12" ht="15.75">
      <c r="A62" s="4"/>
      <c r="B62" s="22"/>
      <c r="C62" s="34"/>
      <c r="D62" s="37"/>
      <c r="E62" s="16">
        <v>43466</v>
      </c>
      <c r="F62" s="16">
        <v>45657</v>
      </c>
      <c r="G62" s="17">
        <v>2020</v>
      </c>
      <c r="H62" s="27">
        <f aca="true" t="shared" si="5" ref="H62:H88">SUM(I62:L62)</f>
        <v>97035.2</v>
      </c>
      <c r="I62" s="27">
        <v>0</v>
      </c>
      <c r="J62" s="27"/>
      <c r="K62" s="27">
        <v>97035.2</v>
      </c>
      <c r="L62" s="27">
        <v>0</v>
      </c>
    </row>
    <row r="63" spans="1:12" ht="15.75">
      <c r="A63" s="4"/>
      <c r="B63" s="22"/>
      <c r="C63" s="34"/>
      <c r="D63" s="37"/>
      <c r="E63" s="16">
        <v>43466</v>
      </c>
      <c r="F63" s="16">
        <v>45657</v>
      </c>
      <c r="G63" s="17">
        <v>2021</v>
      </c>
      <c r="H63" s="27">
        <f t="shared" si="5"/>
        <v>100828.6</v>
      </c>
      <c r="I63" s="27">
        <v>0</v>
      </c>
      <c r="J63" s="27"/>
      <c r="K63" s="27">
        <v>100828.6</v>
      </c>
      <c r="L63" s="27">
        <v>0</v>
      </c>
    </row>
    <row r="64" spans="1:12" ht="15.75">
      <c r="A64" s="4"/>
      <c r="B64" s="22"/>
      <c r="C64" s="34"/>
      <c r="D64" s="37"/>
      <c r="E64" s="16">
        <v>43466</v>
      </c>
      <c r="F64" s="16">
        <v>45657</v>
      </c>
      <c r="G64" s="17">
        <v>2022</v>
      </c>
      <c r="H64" s="27">
        <f t="shared" si="5"/>
        <v>104773.7</v>
      </c>
      <c r="I64" s="27">
        <v>0</v>
      </c>
      <c r="J64" s="27"/>
      <c r="K64" s="27">
        <v>104773.7</v>
      </c>
      <c r="L64" s="27">
        <v>0</v>
      </c>
    </row>
    <row r="65" spans="1:12" ht="15.75">
      <c r="A65" s="4"/>
      <c r="B65" s="22"/>
      <c r="C65" s="34"/>
      <c r="D65" s="37"/>
      <c r="E65" s="16">
        <v>43466</v>
      </c>
      <c r="F65" s="16">
        <v>45657</v>
      </c>
      <c r="G65" s="17">
        <v>2023</v>
      </c>
      <c r="H65" s="27">
        <f t="shared" si="5"/>
        <v>108876.79999999999</v>
      </c>
      <c r="I65" s="27">
        <v>0</v>
      </c>
      <c r="J65" s="27"/>
      <c r="K65" s="27">
        <v>108876.79999999999</v>
      </c>
      <c r="L65" s="27">
        <v>0</v>
      </c>
    </row>
    <row r="66" spans="1:12" ht="15.75">
      <c r="A66" s="4"/>
      <c r="B66" s="22"/>
      <c r="C66" s="35"/>
      <c r="D66" s="38"/>
      <c r="E66" s="16">
        <v>43466</v>
      </c>
      <c r="F66" s="16">
        <v>45657</v>
      </c>
      <c r="G66" s="17">
        <v>2024</v>
      </c>
      <c r="H66" s="27">
        <f t="shared" si="5"/>
        <v>113143.7</v>
      </c>
      <c r="I66" s="27">
        <v>0</v>
      </c>
      <c r="J66" s="27"/>
      <c r="K66" s="27">
        <v>113143.7</v>
      </c>
      <c r="L66" s="27">
        <v>0</v>
      </c>
    </row>
    <row r="67" spans="1:12" s="26" customFormat="1" ht="15.75">
      <c r="A67" s="23"/>
      <c r="B67" s="22"/>
      <c r="C67" s="24" t="s">
        <v>4</v>
      </c>
      <c r="D67" s="24"/>
      <c r="E67" s="24"/>
      <c r="F67" s="24"/>
      <c r="G67" s="25"/>
      <c r="H67" s="27">
        <f t="shared" si="5"/>
        <v>858573.2999999999</v>
      </c>
      <c r="I67" s="27">
        <f>SUM(I61:I66)</f>
        <v>0</v>
      </c>
      <c r="J67" s="27">
        <f>SUM(J61:J66)</f>
        <v>241330.9</v>
      </c>
      <c r="K67" s="27">
        <f>SUM(K61:K66)</f>
        <v>617242.3999999999</v>
      </c>
      <c r="L67" s="27">
        <f>SUM(L61:L66)</f>
        <v>0</v>
      </c>
    </row>
    <row r="68" spans="1:12" ht="15.75">
      <c r="A68" s="4"/>
      <c r="B68" s="22"/>
      <c r="C68" s="36" t="s">
        <v>27</v>
      </c>
      <c r="D68" s="36" t="s">
        <v>10</v>
      </c>
      <c r="E68" s="16">
        <v>43466</v>
      </c>
      <c r="F68" s="16">
        <v>45657</v>
      </c>
      <c r="G68" s="17">
        <v>2019</v>
      </c>
      <c r="H68" s="27">
        <f t="shared" si="5"/>
        <v>8448.1</v>
      </c>
      <c r="I68" s="27">
        <v>0</v>
      </c>
      <c r="J68" s="27">
        <v>3185.5</v>
      </c>
      <c r="K68" s="27">
        <v>5262.6</v>
      </c>
      <c r="L68" s="27">
        <v>0</v>
      </c>
    </row>
    <row r="69" spans="1:12" ht="15.75">
      <c r="A69" s="4"/>
      <c r="B69" s="22"/>
      <c r="C69" s="34"/>
      <c r="D69" s="37"/>
      <c r="E69" s="16">
        <v>43466</v>
      </c>
      <c r="F69" s="16">
        <v>45657</v>
      </c>
      <c r="G69" s="17">
        <v>2020</v>
      </c>
      <c r="H69" s="27">
        <f t="shared" si="5"/>
        <v>37009</v>
      </c>
      <c r="I69" s="27">
        <v>0</v>
      </c>
      <c r="J69" s="27">
        <v>0</v>
      </c>
      <c r="K69" s="27">
        <v>37009</v>
      </c>
      <c r="L69" s="27">
        <v>0</v>
      </c>
    </row>
    <row r="70" spans="1:12" ht="15.75">
      <c r="A70" s="4"/>
      <c r="B70" s="22"/>
      <c r="C70" s="34"/>
      <c r="D70" s="37"/>
      <c r="E70" s="16">
        <v>43466</v>
      </c>
      <c r="F70" s="16">
        <v>45657</v>
      </c>
      <c r="G70" s="17">
        <v>2021</v>
      </c>
      <c r="H70" s="27">
        <f t="shared" si="5"/>
        <v>30091.5</v>
      </c>
      <c r="I70" s="27">
        <v>0</v>
      </c>
      <c r="J70" s="27">
        <v>0</v>
      </c>
      <c r="K70" s="27">
        <v>30091.5</v>
      </c>
      <c r="L70" s="27">
        <v>0</v>
      </c>
    </row>
    <row r="71" spans="1:12" ht="15.75">
      <c r="A71" s="4"/>
      <c r="B71" s="22"/>
      <c r="C71" s="34"/>
      <c r="D71" s="37"/>
      <c r="E71" s="16">
        <v>43466</v>
      </c>
      <c r="F71" s="16">
        <v>45657</v>
      </c>
      <c r="G71" s="17">
        <v>2022</v>
      </c>
      <c r="H71" s="27">
        <f t="shared" si="5"/>
        <v>24720.399999999998</v>
      </c>
      <c r="I71" s="27">
        <v>0</v>
      </c>
      <c r="J71" s="27">
        <v>0</v>
      </c>
      <c r="K71" s="27">
        <v>24720.399999999998</v>
      </c>
      <c r="L71" s="27">
        <v>0</v>
      </c>
    </row>
    <row r="72" spans="1:12" ht="15.75">
      <c r="A72" s="4"/>
      <c r="B72" s="22"/>
      <c r="C72" s="34"/>
      <c r="D72" s="37"/>
      <c r="E72" s="16">
        <v>43466</v>
      </c>
      <c r="F72" s="16">
        <v>45657</v>
      </c>
      <c r="G72" s="17">
        <v>2023</v>
      </c>
      <c r="H72" s="27">
        <f t="shared" si="5"/>
        <v>20064.199999999997</v>
      </c>
      <c r="I72" s="27">
        <v>0</v>
      </c>
      <c r="J72" s="27">
        <v>0</v>
      </c>
      <c r="K72" s="27">
        <v>20064.199999999997</v>
      </c>
      <c r="L72" s="27">
        <v>0</v>
      </c>
    </row>
    <row r="73" spans="1:12" ht="15.75">
      <c r="A73" s="4"/>
      <c r="B73" s="22"/>
      <c r="C73" s="35"/>
      <c r="D73" s="38"/>
      <c r="E73" s="16">
        <v>43466</v>
      </c>
      <c r="F73" s="16">
        <v>45657</v>
      </c>
      <c r="G73" s="17">
        <v>2024</v>
      </c>
      <c r="H73" s="27">
        <f t="shared" si="5"/>
        <v>12987.4</v>
      </c>
      <c r="I73" s="27">
        <v>0</v>
      </c>
      <c r="J73" s="27">
        <v>0</v>
      </c>
      <c r="K73" s="27">
        <v>12987.4</v>
      </c>
      <c r="L73" s="27">
        <v>0</v>
      </c>
    </row>
    <row r="74" spans="1:12" s="26" customFormat="1" ht="15.75">
      <c r="A74" s="23"/>
      <c r="B74" s="22"/>
      <c r="C74" s="24" t="s">
        <v>4</v>
      </c>
      <c r="D74" s="24"/>
      <c r="E74" s="24"/>
      <c r="F74" s="24"/>
      <c r="G74" s="25"/>
      <c r="H74" s="27">
        <f>SUM(H68:H73)</f>
        <v>133320.6</v>
      </c>
      <c r="I74" s="27">
        <f>SUM(I68:I73)</f>
        <v>0</v>
      </c>
      <c r="J74" s="27">
        <f>SUM(J68:J73)</f>
        <v>3185.5</v>
      </c>
      <c r="K74" s="27">
        <f>SUM(K68:K73)</f>
        <v>130135.09999999999</v>
      </c>
      <c r="L74" s="27">
        <f>SUM(L68:L73)</f>
        <v>0</v>
      </c>
    </row>
    <row r="75" spans="1:12" ht="15.75">
      <c r="A75" s="4"/>
      <c r="B75" s="22"/>
      <c r="C75" s="36" t="s">
        <v>28</v>
      </c>
      <c r="D75" s="36" t="s">
        <v>10</v>
      </c>
      <c r="E75" s="16">
        <v>43466</v>
      </c>
      <c r="F75" s="16">
        <v>45657</v>
      </c>
      <c r="G75" s="17">
        <v>2019</v>
      </c>
      <c r="H75" s="27">
        <f t="shared" si="5"/>
        <v>874</v>
      </c>
      <c r="I75" s="27">
        <v>0</v>
      </c>
      <c r="J75" s="27">
        <v>765</v>
      </c>
      <c r="K75" s="27">
        <v>109</v>
      </c>
      <c r="L75" s="27">
        <v>0</v>
      </c>
    </row>
    <row r="76" spans="1:12" ht="15.75">
      <c r="A76" s="4"/>
      <c r="B76" s="22"/>
      <c r="C76" s="34"/>
      <c r="D76" s="37"/>
      <c r="E76" s="16">
        <v>43466</v>
      </c>
      <c r="F76" s="16">
        <v>45657</v>
      </c>
      <c r="G76" s="17">
        <v>2020</v>
      </c>
      <c r="H76" s="27">
        <f t="shared" si="5"/>
        <v>686</v>
      </c>
      <c r="I76" s="27">
        <v>0</v>
      </c>
      <c r="J76" s="27">
        <v>0</v>
      </c>
      <c r="K76" s="27">
        <v>686</v>
      </c>
      <c r="L76" s="27">
        <v>0</v>
      </c>
    </row>
    <row r="77" spans="1:12" ht="15.75">
      <c r="A77" s="4"/>
      <c r="B77" s="22"/>
      <c r="C77" s="34"/>
      <c r="D77" s="37"/>
      <c r="E77" s="16">
        <v>43466</v>
      </c>
      <c r="F77" s="16">
        <v>45657</v>
      </c>
      <c r="G77" s="17">
        <v>2021</v>
      </c>
      <c r="H77" s="27">
        <f t="shared" si="5"/>
        <v>369</v>
      </c>
      <c r="I77" s="27">
        <v>0</v>
      </c>
      <c r="J77" s="27">
        <v>0</v>
      </c>
      <c r="K77" s="27">
        <v>369</v>
      </c>
      <c r="L77" s="27">
        <v>0</v>
      </c>
    </row>
    <row r="78" spans="1:12" ht="15.75">
      <c r="A78" s="4"/>
      <c r="B78" s="22"/>
      <c r="C78" s="34"/>
      <c r="D78" s="37"/>
      <c r="E78" s="16">
        <v>43466</v>
      </c>
      <c r="F78" s="16">
        <v>45657</v>
      </c>
      <c r="G78" s="17">
        <v>2022</v>
      </c>
      <c r="H78" s="27">
        <f t="shared" si="5"/>
        <v>374</v>
      </c>
      <c r="I78" s="27">
        <v>0</v>
      </c>
      <c r="J78" s="27">
        <v>0</v>
      </c>
      <c r="K78" s="27">
        <v>374</v>
      </c>
      <c r="L78" s="27">
        <v>0</v>
      </c>
    </row>
    <row r="79" spans="1:12" ht="15.75">
      <c r="A79" s="4"/>
      <c r="B79" s="22"/>
      <c r="C79" s="34"/>
      <c r="D79" s="37"/>
      <c r="E79" s="16">
        <v>43466</v>
      </c>
      <c r="F79" s="16">
        <v>45657</v>
      </c>
      <c r="G79" s="17">
        <v>2023</v>
      </c>
      <c r="H79" s="27">
        <f t="shared" si="5"/>
        <v>334</v>
      </c>
      <c r="I79" s="27">
        <v>0</v>
      </c>
      <c r="J79" s="27">
        <v>0</v>
      </c>
      <c r="K79" s="27">
        <v>334</v>
      </c>
      <c r="L79" s="27">
        <v>0</v>
      </c>
    </row>
    <row r="80" spans="1:12" ht="15.75">
      <c r="A80" s="4"/>
      <c r="B80" s="22"/>
      <c r="C80" s="35"/>
      <c r="D80" s="38"/>
      <c r="E80" s="16">
        <v>43466</v>
      </c>
      <c r="F80" s="16">
        <v>45657</v>
      </c>
      <c r="G80" s="17">
        <v>2024</v>
      </c>
      <c r="H80" s="27">
        <f t="shared" si="5"/>
        <v>334</v>
      </c>
      <c r="I80" s="27">
        <v>0</v>
      </c>
      <c r="J80" s="27">
        <v>0</v>
      </c>
      <c r="K80" s="27">
        <v>334</v>
      </c>
      <c r="L80" s="27">
        <v>0</v>
      </c>
    </row>
    <row r="81" spans="1:12" s="26" customFormat="1" ht="15.75">
      <c r="A81" s="23"/>
      <c r="B81" s="22"/>
      <c r="C81" s="24" t="s">
        <v>4</v>
      </c>
      <c r="D81" s="24"/>
      <c r="E81" s="24"/>
      <c r="F81" s="24"/>
      <c r="G81" s="25"/>
      <c r="H81" s="27">
        <f>SUM(H75:H80)</f>
        <v>2971</v>
      </c>
      <c r="I81" s="27">
        <f>SUM(I75:I80)</f>
        <v>0</v>
      </c>
      <c r="J81" s="27">
        <f>SUM(J75:J80)</f>
        <v>765</v>
      </c>
      <c r="K81" s="27">
        <f>SUM(K75:K80)</f>
        <v>2206</v>
      </c>
      <c r="L81" s="27">
        <f>SUM(L75:L80)</f>
        <v>0</v>
      </c>
    </row>
    <row r="82" spans="1:12" ht="15.75">
      <c r="A82" s="4"/>
      <c r="B82" s="22"/>
      <c r="C82" s="36" t="s">
        <v>29</v>
      </c>
      <c r="D82" s="36" t="s">
        <v>10</v>
      </c>
      <c r="E82" s="16">
        <v>43466</v>
      </c>
      <c r="F82" s="16">
        <v>45657</v>
      </c>
      <c r="G82" s="17">
        <v>2019</v>
      </c>
      <c r="H82" s="27">
        <f t="shared" si="5"/>
        <v>1152.9</v>
      </c>
      <c r="I82" s="27">
        <v>0</v>
      </c>
      <c r="J82" s="27">
        <v>0</v>
      </c>
      <c r="K82" s="27">
        <v>1152.9</v>
      </c>
      <c r="L82" s="27">
        <v>0</v>
      </c>
    </row>
    <row r="83" spans="1:12" ht="15.75">
      <c r="A83" s="4"/>
      <c r="B83" s="22"/>
      <c r="C83" s="34"/>
      <c r="D83" s="37"/>
      <c r="E83" s="16">
        <v>43466</v>
      </c>
      <c r="F83" s="16">
        <v>45657</v>
      </c>
      <c r="G83" s="17">
        <v>2020</v>
      </c>
      <c r="H83" s="27">
        <f t="shared" si="5"/>
        <v>1175.4</v>
      </c>
      <c r="I83" s="27">
        <v>0</v>
      </c>
      <c r="J83" s="27">
        <v>0</v>
      </c>
      <c r="K83" s="27">
        <v>1175.4</v>
      </c>
      <c r="L83" s="27">
        <v>0</v>
      </c>
    </row>
    <row r="84" spans="1:12" ht="15.75">
      <c r="A84" s="4"/>
      <c r="B84" s="22"/>
      <c r="C84" s="34"/>
      <c r="D84" s="37"/>
      <c r="E84" s="16">
        <v>43466</v>
      </c>
      <c r="F84" s="16">
        <v>45657</v>
      </c>
      <c r="G84" s="17">
        <v>2021</v>
      </c>
      <c r="H84" s="27">
        <f t="shared" si="5"/>
        <v>1175.4</v>
      </c>
      <c r="I84" s="27">
        <v>0</v>
      </c>
      <c r="J84" s="27">
        <v>0</v>
      </c>
      <c r="K84" s="27">
        <v>1175.4</v>
      </c>
      <c r="L84" s="27">
        <v>0</v>
      </c>
    </row>
    <row r="85" spans="1:12" ht="15.75">
      <c r="A85" s="4"/>
      <c r="B85" s="22"/>
      <c r="C85" s="34"/>
      <c r="D85" s="37"/>
      <c r="E85" s="16">
        <v>43466</v>
      </c>
      <c r="F85" s="16">
        <v>45657</v>
      </c>
      <c r="G85" s="17">
        <v>2022</v>
      </c>
      <c r="H85" s="27">
        <f t="shared" si="5"/>
        <v>1175.4</v>
      </c>
      <c r="I85" s="27">
        <v>0</v>
      </c>
      <c r="J85" s="27">
        <v>0</v>
      </c>
      <c r="K85" s="27">
        <v>1175.4</v>
      </c>
      <c r="L85" s="27">
        <v>0</v>
      </c>
    </row>
    <row r="86" spans="1:12" ht="15.75">
      <c r="A86" s="4"/>
      <c r="B86" s="22"/>
      <c r="C86" s="34"/>
      <c r="D86" s="37"/>
      <c r="E86" s="16">
        <v>43466</v>
      </c>
      <c r="F86" s="16">
        <v>45657</v>
      </c>
      <c r="G86" s="17">
        <v>2023</v>
      </c>
      <c r="H86" s="27">
        <f t="shared" si="5"/>
        <v>1175.4</v>
      </c>
      <c r="I86" s="27">
        <v>0</v>
      </c>
      <c r="J86" s="27">
        <v>0</v>
      </c>
      <c r="K86" s="27">
        <v>1175.4</v>
      </c>
      <c r="L86" s="27">
        <v>0</v>
      </c>
    </row>
    <row r="87" spans="1:12" ht="15.75">
      <c r="A87" s="4"/>
      <c r="B87" s="22"/>
      <c r="C87" s="35"/>
      <c r="D87" s="38"/>
      <c r="E87" s="16">
        <v>43466</v>
      </c>
      <c r="F87" s="16">
        <v>45657</v>
      </c>
      <c r="G87" s="17">
        <v>2024</v>
      </c>
      <c r="H87" s="27">
        <f t="shared" si="5"/>
        <v>1175.4</v>
      </c>
      <c r="I87" s="27">
        <v>0</v>
      </c>
      <c r="J87" s="27">
        <v>0</v>
      </c>
      <c r="K87" s="27">
        <v>1175.4</v>
      </c>
      <c r="L87" s="27">
        <v>0</v>
      </c>
    </row>
    <row r="88" spans="1:12" s="26" customFormat="1" ht="15.75">
      <c r="A88" s="23"/>
      <c r="B88" s="22"/>
      <c r="C88" s="24" t="s">
        <v>4</v>
      </c>
      <c r="D88" s="24"/>
      <c r="E88" s="24"/>
      <c r="F88" s="24"/>
      <c r="G88" s="25"/>
      <c r="H88" s="27">
        <f t="shared" si="5"/>
        <v>7029.9</v>
      </c>
      <c r="I88" s="27">
        <f>SUM(I82:I87)</f>
        <v>0</v>
      </c>
      <c r="J88" s="27">
        <f>SUM(J82:J87)</f>
        <v>0</v>
      </c>
      <c r="K88" s="27">
        <f>SUM(K82:K87)</f>
        <v>7029.9</v>
      </c>
      <c r="L88" s="27">
        <f>SUM(L82:L87)</f>
        <v>0</v>
      </c>
    </row>
    <row r="89" spans="1:12" ht="15.75">
      <c r="A89" s="4"/>
      <c r="B89" s="22"/>
      <c r="C89" s="36" t="s">
        <v>30</v>
      </c>
      <c r="D89" s="36" t="s">
        <v>10</v>
      </c>
      <c r="E89" s="16">
        <v>43466</v>
      </c>
      <c r="F89" s="16">
        <v>45657</v>
      </c>
      <c r="G89" s="17">
        <v>2019</v>
      </c>
      <c r="H89" s="18">
        <f aca="true" t="shared" si="6" ref="H89:H94">SUM(I89:L89)</f>
        <v>157.8</v>
      </c>
      <c r="I89" s="18">
        <f aca="true" t="shared" si="7" ref="I89:L94">SUM(I96,I103)</f>
        <v>0</v>
      </c>
      <c r="J89" s="18">
        <f t="shared" si="7"/>
        <v>0</v>
      </c>
      <c r="K89" s="18">
        <f t="shared" si="7"/>
        <v>157.8</v>
      </c>
      <c r="L89" s="18">
        <f t="shared" si="7"/>
        <v>0</v>
      </c>
    </row>
    <row r="90" spans="1:12" ht="15.75">
      <c r="A90" s="4"/>
      <c r="B90" s="22"/>
      <c r="C90" s="34"/>
      <c r="D90" s="37"/>
      <c r="E90" s="16">
        <v>43466</v>
      </c>
      <c r="F90" s="16">
        <v>45657</v>
      </c>
      <c r="G90" s="17">
        <v>2020</v>
      </c>
      <c r="H90" s="18">
        <f t="shared" si="6"/>
        <v>157.9</v>
      </c>
      <c r="I90" s="18">
        <f t="shared" si="7"/>
        <v>0</v>
      </c>
      <c r="J90" s="18">
        <f t="shared" si="7"/>
        <v>0</v>
      </c>
      <c r="K90" s="18">
        <f t="shared" si="7"/>
        <v>157.9</v>
      </c>
      <c r="L90" s="18">
        <f t="shared" si="7"/>
        <v>0</v>
      </c>
    </row>
    <row r="91" spans="1:12" ht="15.75">
      <c r="A91" s="4"/>
      <c r="B91" s="22"/>
      <c r="C91" s="34"/>
      <c r="D91" s="37"/>
      <c r="E91" s="16">
        <v>43466</v>
      </c>
      <c r="F91" s="16">
        <v>45657</v>
      </c>
      <c r="G91" s="17">
        <v>2021</v>
      </c>
      <c r="H91" s="18">
        <f t="shared" si="6"/>
        <v>157.9</v>
      </c>
      <c r="I91" s="18">
        <f t="shared" si="7"/>
        <v>0</v>
      </c>
      <c r="J91" s="18">
        <f t="shared" si="7"/>
        <v>0</v>
      </c>
      <c r="K91" s="18">
        <f t="shared" si="7"/>
        <v>157.9</v>
      </c>
      <c r="L91" s="18">
        <f t="shared" si="7"/>
        <v>0</v>
      </c>
    </row>
    <row r="92" spans="1:12" ht="15.75">
      <c r="A92" s="4"/>
      <c r="B92" s="22"/>
      <c r="C92" s="34"/>
      <c r="D92" s="37"/>
      <c r="E92" s="16">
        <v>43466</v>
      </c>
      <c r="F92" s="16">
        <v>45657</v>
      </c>
      <c r="G92" s="17">
        <v>2022</v>
      </c>
      <c r="H92" s="18">
        <f t="shared" si="6"/>
        <v>157.9</v>
      </c>
      <c r="I92" s="18">
        <f t="shared" si="7"/>
        <v>0</v>
      </c>
      <c r="J92" s="18">
        <f t="shared" si="7"/>
        <v>0</v>
      </c>
      <c r="K92" s="18">
        <f t="shared" si="7"/>
        <v>157.9</v>
      </c>
      <c r="L92" s="18">
        <f t="shared" si="7"/>
        <v>0</v>
      </c>
    </row>
    <row r="93" spans="1:12" ht="15.75">
      <c r="A93" s="4"/>
      <c r="B93" s="22"/>
      <c r="C93" s="34"/>
      <c r="D93" s="37"/>
      <c r="E93" s="16">
        <v>43466</v>
      </c>
      <c r="F93" s="16">
        <v>45657</v>
      </c>
      <c r="G93" s="17">
        <v>2023</v>
      </c>
      <c r="H93" s="18">
        <f t="shared" si="6"/>
        <v>157.9</v>
      </c>
      <c r="I93" s="18">
        <f t="shared" si="7"/>
        <v>0</v>
      </c>
      <c r="J93" s="18">
        <f t="shared" si="7"/>
        <v>0</v>
      </c>
      <c r="K93" s="18">
        <f t="shared" si="7"/>
        <v>157.9</v>
      </c>
      <c r="L93" s="18">
        <f t="shared" si="7"/>
        <v>0</v>
      </c>
    </row>
    <row r="94" spans="1:12" ht="15.75">
      <c r="A94" s="4"/>
      <c r="B94" s="22"/>
      <c r="C94" s="35"/>
      <c r="D94" s="38"/>
      <c r="E94" s="16">
        <v>43466</v>
      </c>
      <c r="F94" s="16">
        <v>45657</v>
      </c>
      <c r="G94" s="17">
        <v>2024</v>
      </c>
      <c r="H94" s="18">
        <f t="shared" si="6"/>
        <v>157.9</v>
      </c>
      <c r="I94" s="18">
        <f t="shared" si="7"/>
        <v>0</v>
      </c>
      <c r="J94" s="18">
        <f t="shared" si="7"/>
        <v>0</v>
      </c>
      <c r="K94" s="18">
        <f t="shared" si="7"/>
        <v>157.9</v>
      </c>
      <c r="L94" s="18">
        <f t="shared" si="7"/>
        <v>0</v>
      </c>
    </row>
    <row r="95" spans="1:12" s="26" customFormat="1" ht="15.75">
      <c r="A95" s="23"/>
      <c r="B95" s="22"/>
      <c r="C95" s="24" t="s">
        <v>4</v>
      </c>
      <c r="D95" s="24"/>
      <c r="E95" s="24"/>
      <c r="F95" s="24"/>
      <c r="G95" s="25"/>
      <c r="H95" s="18">
        <f>SUM(H89:H94)</f>
        <v>947.3</v>
      </c>
      <c r="I95" s="18">
        <f>SUM(I89:I94)</f>
        <v>0</v>
      </c>
      <c r="J95" s="18">
        <f>SUM(J89:J94)</f>
        <v>0</v>
      </c>
      <c r="K95" s="18">
        <f>SUM(K89:K94)</f>
        <v>947.3</v>
      </c>
      <c r="L95" s="18">
        <f>SUM(L89:L94)</f>
        <v>0</v>
      </c>
    </row>
    <row r="96" spans="1:12" ht="15.75">
      <c r="A96" s="4"/>
      <c r="B96" s="22"/>
      <c r="C96" s="36" t="s">
        <v>31</v>
      </c>
      <c r="D96" s="36" t="s">
        <v>10</v>
      </c>
      <c r="E96" s="16">
        <v>43466</v>
      </c>
      <c r="F96" s="16">
        <v>45657</v>
      </c>
      <c r="G96" s="17">
        <v>2019</v>
      </c>
      <c r="H96" s="27">
        <f aca="true" t="shared" si="8" ref="H96:H109">SUM(I96:L96)</f>
        <v>52.400000000000006</v>
      </c>
      <c r="I96" s="27">
        <v>0</v>
      </c>
      <c r="J96" s="27">
        <v>0</v>
      </c>
      <c r="K96" s="27">
        <v>52.400000000000006</v>
      </c>
      <c r="L96" s="27">
        <v>0</v>
      </c>
    </row>
    <row r="97" spans="1:12" ht="15.75">
      <c r="A97" s="4"/>
      <c r="B97" s="22"/>
      <c r="C97" s="34"/>
      <c r="D97" s="37"/>
      <c r="E97" s="16">
        <v>43466</v>
      </c>
      <c r="F97" s="16">
        <v>45657</v>
      </c>
      <c r="G97" s="17">
        <v>2020</v>
      </c>
      <c r="H97" s="27">
        <f t="shared" si="8"/>
        <v>52.5</v>
      </c>
      <c r="I97" s="27">
        <v>0</v>
      </c>
      <c r="J97" s="27">
        <v>0</v>
      </c>
      <c r="K97" s="27">
        <v>52.5</v>
      </c>
      <c r="L97" s="27">
        <v>0</v>
      </c>
    </row>
    <row r="98" spans="1:12" ht="15.75">
      <c r="A98" s="4"/>
      <c r="B98" s="22"/>
      <c r="C98" s="34"/>
      <c r="D98" s="37"/>
      <c r="E98" s="16">
        <v>43466</v>
      </c>
      <c r="F98" s="16">
        <v>45657</v>
      </c>
      <c r="G98" s="17">
        <v>2021</v>
      </c>
      <c r="H98" s="27">
        <f t="shared" si="8"/>
        <v>52.5</v>
      </c>
      <c r="I98" s="27">
        <v>0</v>
      </c>
      <c r="J98" s="27">
        <v>0</v>
      </c>
      <c r="K98" s="27">
        <v>52.5</v>
      </c>
      <c r="L98" s="27">
        <v>0</v>
      </c>
    </row>
    <row r="99" spans="1:12" ht="15.75">
      <c r="A99" s="4"/>
      <c r="B99" s="22"/>
      <c r="C99" s="34"/>
      <c r="D99" s="37"/>
      <c r="E99" s="16">
        <v>43466</v>
      </c>
      <c r="F99" s="16">
        <v>45657</v>
      </c>
      <c r="G99" s="17">
        <v>2022</v>
      </c>
      <c r="H99" s="27">
        <f t="shared" si="8"/>
        <v>52.5</v>
      </c>
      <c r="I99" s="27">
        <v>0</v>
      </c>
      <c r="J99" s="27">
        <v>0</v>
      </c>
      <c r="K99" s="27">
        <v>52.5</v>
      </c>
      <c r="L99" s="27">
        <v>0</v>
      </c>
    </row>
    <row r="100" spans="1:12" ht="15.75">
      <c r="A100" s="4"/>
      <c r="B100" s="22"/>
      <c r="C100" s="34"/>
      <c r="D100" s="37"/>
      <c r="E100" s="16">
        <v>43466</v>
      </c>
      <c r="F100" s="16">
        <v>45657</v>
      </c>
      <c r="G100" s="17">
        <v>2023</v>
      </c>
      <c r="H100" s="27">
        <f t="shared" si="8"/>
        <v>52.5</v>
      </c>
      <c r="I100" s="27">
        <v>0</v>
      </c>
      <c r="J100" s="27">
        <v>0</v>
      </c>
      <c r="K100" s="27">
        <v>52.5</v>
      </c>
      <c r="L100" s="27">
        <v>0</v>
      </c>
    </row>
    <row r="101" spans="1:12" ht="15.75">
      <c r="A101" s="4"/>
      <c r="B101" s="22"/>
      <c r="C101" s="35"/>
      <c r="D101" s="38"/>
      <c r="E101" s="16">
        <v>43466</v>
      </c>
      <c r="F101" s="16">
        <v>45657</v>
      </c>
      <c r="G101" s="17">
        <v>2024</v>
      </c>
      <c r="H101" s="27">
        <f t="shared" si="8"/>
        <v>52.5</v>
      </c>
      <c r="I101" s="27">
        <v>0</v>
      </c>
      <c r="J101" s="27">
        <v>0</v>
      </c>
      <c r="K101" s="27">
        <v>52.5</v>
      </c>
      <c r="L101" s="27">
        <v>0</v>
      </c>
    </row>
    <row r="102" spans="1:12" s="26" customFormat="1" ht="15.75">
      <c r="A102" s="23"/>
      <c r="B102" s="22"/>
      <c r="C102" s="24" t="s">
        <v>4</v>
      </c>
      <c r="D102" s="24"/>
      <c r="E102" s="24"/>
      <c r="F102" s="24"/>
      <c r="G102" s="25"/>
      <c r="H102" s="27">
        <f t="shared" si="8"/>
        <v>314.9</v>
      </c>
      <c r="I102" s="27">
        <f>SUM(I96:I101)</f>
        <v>0</v>
      </c>
      <c r="J102" s="27">
        <f>SUM(J96:J101)</f>
        <v>0</v>
      </c>
      <c r="K102" s="27">
        <f>SUM(K96:K101)</f>
        <v>314.9</v>
      </c>
      <c r="L102" s="27">
        <f>SUM(L96:L101)</f>
        <v>0</v>
      </c>
    </row>
    <row r="103" spans="1:12" ht="15.75">
      <c r="A103" s="4"/>
      <c r="B103" s="22"/>
      <c r="C103" s="36" t="s">
        <v>32</v>
      </c>
      <c r="D103" s="36" t="s">
        <v>10</v>
      </c>
      <c r="E103" s="16">
        <v>43466</v>
      </c>
      <c r="F103" s="16">
        <v>45657</v>
      </c>
      <c r="G103" s="17">
        <v>2019</v>
      </c>
      <c r="H103" s="27">
        <f t="shared" si="8"/>
        <v>105.4</v>
      </c>
      <c r="I103" s="27">
        <v>0</v>
      </c>
      <c r="J103" s="27">
        <v>0</v>
      </c>
      <c r="K103" s="27">
        <v>105.4</v>
      </c>
      <c r="L103" s="27">
        <v>0</v>
      </c>
    </row>
    <row r="104" spans="1:12" ht="15.75">
      <c r="A104" s="4"/>
      <c r="B104" s="22"/>
      <c r="C104" s="34"/>
      <c r="D104" s="37"/>
      <c r="E104" s="16">
        <v>43466</v>
      </c>
      <c r="F104" s="16">
        <v>45657</v>
      </c>
      <c r="G104" s="17">
        <v>2020</v>
      </c>
      <c r="H104" s="27">
        <f t="shared" si="8"/>
        <v>105.4</v>
      </c>
      <c r="I104" s="27">
        <v>0</v>
      </c>
      <c r="J104" s="27">
        <v>0</v>
      </c>
      <c r="K104" s="27">
        <v>105.4</v>
      </c>
      <c r="L104" s="27">
        <v>0</v>
      </c>
    </row>
    <row r="105" spans="1:12" ht="15.75">
      <c r="A105" s="4"/>
      <c r="B105" s="22"/>
      <c r="C105" s="34"/>
      <c r="D105" s="37"/>
      <c r="E105" s="16">
        <v>43466</v>
      </c>
      <c r="F105" s="16">
        <v>45657</v>
      </c>
      <c r="G105" s="17">
        <v>2021</v>
      </c>
      <c r="H105" s="27">
        <f t="shared" si="8"/>
        <v>105.4</v>
      </c>
      <c r="I105" s="27">
        <v>0</v>
      </c>
      <c r="J105" s="27">
        <v>0</v>
      </c>
      <c r="K105" s="27">
        <v>105.4</v>
      </c>
      <c r="L105" s="27">
        <v>0</v>
      </c>
    </row>
    <row r="106" spans="1:12" ht="15.75">
      <c r="A106" s="4"/>
      <c r="B106" s="22"/>
      <c r="C106" s="34"/>
      <c r="D106" s="37"/>
      <c r="E106" s="16">
        <v>43466</v>
      </c>
      <c r="F106" s="16">
        <v>45657</v>
      </c>
      <c r="G106" s="17">
        <v>2022</v>
      </c>
      <c r="H106" s="27">
        <f t="shared" si="8"/>
        <v>105.4</v>
      </c>
      <c r="I106" s="27">
        <v>0</v>
      </c>
      <c r="J106" s="27">
        <v>0</v>
      </c>
      <c r="K106" s="27">
        <v>105.4</v>
      </c>
      <c r="L106" s="27">
        <v>0</v>
      </c>
    </row>
    <row r="107" spans="1:12" ht="15.75">
      <c r="A107" s="4"/>
      <c r="B107" s="22"/>
      <c r="C107" s="34"/>
      <c r="D107" s="37"/>
      <c r="E107" s="16">
        <v>43466</v>
      </c>
      <c r="F107" s="16">
        <v>45657</v>
      </c>
      <c r="G107" s="17">
        <v>2023</v>
      </c>
      <c r="H107" s="27">
        <f t="shared" si="8"/>
        <v>105.4</v>
      </c>
      <c r="I107" s="27">
        <v>0</v>
      </c>
      <c r="J107" s="27">
        <v>0</v>
      </c>
      <c r="K107" s="27">
        <v>105.4</v>
      </c>
      <c r="L107" s="27">
        <v>0</v>
      </c>
    </row>
    <row r="108" spans="1:12" ht="15.75">
      <c r="A108" s="4"/>
      <c r="B108" s="22"/>
      <c r="C108" s="35"/>
      <c r="D108" s="38"/>
      <c r="E108" s="16">
        <v>43466</v>
      </c>
      <c r="F108" s="16">
        <v>45657</v>
      </c>
      <c r="G108" s="17">
        <v>2024</v>
      </c>
      <c r="H108" s="27">
        <f t="shared" si="8"/>
        <v>105.4</v>
      </c>
      <c r="I108" s="27">
        <v>0</v>
      </c>
      <c r="J108" s="27">
        <v>0</v>
      </c>
      <c r="K108" s="27">
        <v>105.4</v>
      </c>
      <c r="L108" s="27">
        <v>0</v>
      </c>
    </row>
    <row r="109" spans="1:12" s="26" customFormat="1" ht="15.75">
      <c r="A109" s="23"/>
      <c r="B109" s="22"/>
      <c r="C109" s="24" t="s">
        <v>4</v>
      </c>
      <c r="D109" s="24"/>
      <c r="E109" s="24"/>
      <c r="F109" s="24"/>
      <c r="G109" s="25"/>
      <c r="H109" s="27">
        <f t="shared" si="8"/>
        <v>632.4</v>
      </c>
      <c r="I109" s="27">
        <f>SUM(I103:I108)</f>
        <v>0</v>
      </c>
      <c r="J109" s="27">
        <f>SUM(J103:J108)</f>
        <v>0</v>
      </c>
      <c r="K109" s="27">
        <f>SUM(K103:K108)</f>
        <v>632.4</v>
      </c>
      <c r="L109" s="27">
        <f>SUM(L103:L108)</f>
        <v>0</v>
      </c>
    </row>
    <row r="110" spans="1:12" ht="15.75">
      <c r="A110" s="4"/>
      <c r="B110" s="22"/>
      <c r="C110" s="36" t="s">
        <v>33</v>
      </c>
      <c r="D110" s="36" t="s">
        <v>10</v>
      </c>
      <c r="E110" s="16">
        <v>43466</v>
      </c>
      <c r="F110" s="16">
        <v>45657</v>
      </c>
      <c r="G110" s="17">
        <v>2019</v>
      </c>
      <c r="H110" s="18">
        <f aca="true" t="shared" si="9" ref="H110:H115">SUM(I110:L110)</f>
        <v>84959.5</v>
      </c>
      <c r="I110" s="18">
        <f aca="true" t="shared" si="10" ref="I110:L115">SUM(I117,I124,I131)</f>
        <v>0</v>
      </c>
      <c r="J110" s="18">
        <f t="shared" si="10"/>
        <v>643.3</v>
      </c>
      <c r="K110" s="18">
        <f t="shared" si="10"/>
        <v>84316.2</v>
      </c>
      <c r="L110" s="18">
        <f t="shared" si="10"/>
        <v>0</v>
      </c>
    </row>
    <row r="111" spans="1:12" ht="15.75">
      <c r="A111" s="4"/>
      <c r="B111" s="22"/>
      <c r="C111" s="34"/>
      <c r="D111" s="37"/>
      <c r="E111" s="16">
        <v>43466</v>
      </c>
      <c r="F111" s="16">
        <v>45657</v>
      </c>
      <c r="G111" s="17">
        <v>2020</v>
      </c>
      <c r="H111" s="18">
        <f t="shared" si="9"/>
        <v>99425.7</v>
      </c>
      <c r="I111" s="18">
        <f t="shared" si="10"/>
        <v>0</v>
      </c>
      <c r="J111" s="18">
        <f t="shared" si="10"/>
        <v>0</v>
      </c>
      <c r="K111" s="18">
        <f t="shared" si="10"/>
        <v>99425.7</v>
      </c>
      <c r="L111" s="18">
        <f t="shared" si="10"/>
        <v>0</v>
      </c>
    </row>
    <row r="112" spans="1:12" ht="15.75">
      <c r="A112" s="4"/>
      <c r="B112" s="22"/>
      <c r="C112" s="34"/>
      <c r="D112" s="37"/>
      <c r="E112" s="16">
        <v>43466</v>
      </c>
      <c r="F112" s="16">
        <v>45657</v>
      </c>
      <c r="G112" s="17">
        <v>2021</v>
      </c>
      <c r="H112" s="18">
        <f t="shared" si="9"/>
        <v>98864.99999999999</v>
      </c>
      <c r="I112" s="18">
        <f t="shared" si="10"/>
        <v>0</v>
      </c>
      <c r="J112" s="18">
        <f t="shared" si="10"/>
        <v>0</v>
      </c>
      <c r="K112" s="18">
        <f t="shared" si="10"/>
        <v>98864.99999999999</v>
      </c>
      <c r="L112" s="18">
        <f t="shared" si="10"/>
        <v>0</v>
      </c>
    </row>
    <row r="113" spans="1:12" ht="15.75">
      <c r="A113" s="4"/>
      <c r="B113" s="22"/>
      <c r="C113" s="34"/>
      <c r="D113" s="37"/>
      <c r="E113" s="16">
        <v>43466</v>
      </c>
      <c r="F113" s="16">
        <v>45657</v>
      </c>
      <c r="G113" s="17">
        <v>2022</v>
      </c>
      <c r="H113" s="18">
        <f t="shared" si="9"/>
        <v>96362.5</v>
      </c>
      <c r="I113" s="18">
        <f t="shared" si="10"/>
        <v>0</v>
      </c>
      <c r="J113" s="18">
        <f t="shared" si="10"/>
        <v>0</v>
      </c>
      <c r="K113" s="18">
        <f t="shared" si="10"/>
        <v>96362.5</v>
      </c>
      <c r="L113" s="18">
        <f t="shared" si="10"/>
        <v>0</v>
      </c>
    </row>
    <row r="114" spans="1:12" ht="15.75">
      <c r="A114" s="4"/>
      <c r="B114" s="22"/>
      <c r="C114" s="34"/>
      <c r="D114" s="37"/>
      <c r="E114" s="16">
        <v>43466</v>
      </c>
      <c r="F114" s="16">
        <v>45657</v>
      </c>
      <c r="G114" s="17">
        <v>2023</v>
      </c>
      <c r="H114" s="18">
        <f t="shared" si="9"/>
        <v>98857.6</v>
      </c>
      <c r="I114" s="18">
        <f t="shared" si="10"/>
        <v>0</v>
      </c>
      <c r="J114" s="18">
        <f t="shared" si="10"/>
        <v>0</v>
      </c>
      <c r="K114" s="18">
        <f t="shared" si="10"/>
        <v>98857.6</v>
      </c>
      <c r="L114" s="18">
        <f t="shared" si="10"/>
        <v>0</v>
      </c>
    </row>
    <row r="115" spans="1:12" ht="15.75">
      <c r="A115" s="4"/>
      <c r="B115" s="22"/>
      <c r="C115" s="35"/>
      <c r="D115" s="38"/>
      <c r="E115" s="16">
        <v>43466</v>
      </c>
      <c r="F115" s="16">
        <v>45657</v>
      </c>
      <c r="G115" s="17">
        <v>2024</v>
      </c>
      <c r="H115" s="18">
        <f t="shared" si="9"/>
        <v>103339.59999999999</v>
      </c>
      <c r="I115" s="18">
        <f t="shared" si="10"/>
        <v>0</v>
      </c>
      <c r="J115" s="18">
        <f t="shared" si="10"/>
        <v>0</v>
      </c>
      <c r="K115" s="18">
        <f t="shared" si="10"/>
        <v>103339.59999999999</v>
      </c>
      <c r="L115" s="18">
        <f t="shared" si="10"/>
        <v>0</v>
      </c>
    </row>
    <row r="116" spans="1:12" s="26" customFormat="1" ht="15.75">
      <c r="A116" s="23"/>
      <c r="B116" s="22"/>
      <c r="C116" s="24" t="s">
        <v>4</v>
      </c>
      <c r="D116" s="24"/>
      <c r="E116" s="24"/>
      <c r="F116" s="24"/>
      <c r="G116" s="25"/>
      <c r="H116" s="18">
        <f>SUM(H110:H115)</f>
        <v>581809.9</v>
      </c>
      <c r="I116" s="18">
        <f>SUM(I110:I115)</f>
        <v>0</v>
      </c>
      <c r="J116" s="18">
        <f>SUM(J110:J115)</f>
        <v>643.3</v>
      </c>
      <c r="K116" s="18">
        <f>SUM(K110:K115)</f>
        <v>581166.6</v>
      </c>
      <c r="L116" s="18">
        <f>SUM(L110:L115)</f>
        <v>0</v>
      </c>
    </row>
    <row r="117" spans="1:12" ht="15.75">
      <c r="A117" s="4"/>
      <c r="B117" s="22"/>
      <c r="C117" s="36" t="s">
        <v>34</v>
      </c>
      <c r="D117" s="36" t="s">
        <v>10</v>
      </c>
      <c r="E117" s="16">
        <v>43466</v>
      </c>
      <c r="F117" s="16">
        <v>45657</v>
      </c>
      <c r="G117" s="17">
        <v>2019</v>
      </c>
      <c r="H117" s="27">
        <f aca="true" t="shared" si="11" ref="H117:H136">SUM(I117:L117)</f>
        <v>84024.5</v>
      </c>
      <c r="I117" s="27">
        <v>0</v>
      </c>
      <c r="J117" s="27">
        <v>0</v>
      </c>
      <c r="K117" s="27">
        <v>84024.5</v>
      </c>
      <c r="L117" s="27">
        <v>0</v>
      </c>
    </row>
    <row r="118" spans="1:12" ht="15.75">
      <c r="A118" s="4"/>
      <c r="B118" s="22"/>
      <c r="C118" s="34"/>
      <c r="D118" s="37"/>
      <c r="E118" s="16">
        <v>43466</v>
      </c>
      <c r="F118" s="16">
        <v>45657</v>
      </c>
      <c r="G118" s="17">
        <v>2020</v>
      </c>
      <c r="H118" s="27">
        <f t="shared" si="11"/>
        <v>87385.5</v>
      </c>
      <c r="I118" s="27">
        <v>0</v>
      </c>
      <c r="J118" s="27">
        <v>0</v>
      </c>
      <c r="K118" s="27">
        <v>87385.5</v>
      </c>
      <c r="L118" s="27">
        <v>0</v>
      </c>
    </row>
    <row r="119" spans="1:12" ht="15.75">
      <c r="A119" s="4"/>
      <c r="B119" s="22"/>
      <c r="C119" s="34"/>
      <c r="D119" s="37"/>
      <c r="E119" s="16">
        <v>43466</v>
      </c>
      <c r="F119" s="16">
        <v>45657</v>
      </c>
      <c r="G119" s="17">
        <v>2021</v>
      </c>
      <c r="H119" s="27">
        <f t="shared" si="11"/>
        <v>90880.9</v>
      </c>
      <c r="I119" s="27">
        <v>0</v>
      </c>
      <c r="J119" s="27">
        <v>0</v>
      </c>
      <c r="K119" s="27">
        <v>90880.9</v>
      </c>
      <c r="L119" s="27">
        <v>0</v>
      </c>
    </row>
    <row r="120" spans="1:12" ht="15.75">
      <c r="A120" s="4"/>
      <c r="B120" s="22"/>
      <c r="C120" s="34"/>
      <c r="D120" s="37"/>
      <c r="E120" s="16">
        <v>43466</v>
      </c>
      <c r="F120" s="16">
        <v>45657</v>
      </c>
      <c r="G120" s="17">
        <v>2022</v>
      </c>
      <c r="H120" s="27">
        <f t="shared" si="11"/>
        <v>94516.1</v>
      </c>
      <c r="I120" s="27">
        <v>0</v>
      </c>
      <c r="J120" s="27">
        <v>0</v>
      </c>
      <c r="K120" s="27">
        <v>94516.1</v>
      </c>
      <c r="L120" s="27">
        <v>0</v>
      </c>
    </row>
    <row r="121" spans="1:12" ht="15.75">
      <c r="A121" s="4"/>
      <c r="B121" s="22"/>
      <c r="C121" s="34"/>
      <c r="D121" s="37"/>
      <c r="E121" s="16">
        <v>43466</v>
      </c>
      <c r="F121" s="16">
        <v>45657</v>
      </c>
      <c r="G121" s="17">
        <v>2023</v>
      </c>
      <c r="H121" s="27">
        <f t="shared" si="11"/>
        <v>98296.8</v>
      </c>
      <c r="I121" s="27">
        <v>0</v>
      </c>
      <c r="J121" s="27">
        <v>0</v>
      </c>
      <c r="K121" s="27">
        <v>98296.8</v>
      </c>
      <c r="L121" s="27">
        <v>0</v>
      </c>
    </row>
    <row r="122" spans="1:12" ht="15.75">
      <c r="A122" s="4"/>
      <c r="B122" s="22"/>
      <c r="C122" s="35"/>
      <c r="D122" s="38"/>
      <c r="E122" s="16">
        <v>43466</v>
      </c>
      <c r="F122" s="16">
        <v>45657</v>
      </c>
      <c r="G122" s="17">
        <v>2024</v>
      </c>
      <c r="H122" s="27">
        <f t="shared" si="11"/>
        <v>102228.7</v>
      </c>
      <c r="I122" s="27">
        <v>0</v>
      </c>
      <c r="J122" s="27">
        <v>0</v>
      </c>
      <c r="K122" s="27">
        <v>102228.7</v>
      </c>
      <c r="L122" s="27">
        <v>0</v>
      </c>
    </row>
    <row r="123" spans="1:12" s="26" customFormat="1" ht="15.75">
      <c r="A123" s="23"/>
      <c r="B123" s="22"/>
      <c r="C123" s="24" t="s">
        <v>4</v>
      </c>
      <c r="D123" s="24"/>
      <c r="E123" s="24"/>
      <c r="F123" s="24"/>
      <c r="G123" s="25"/>
      <c r="H123" s="27">
        <f>SUM(H117:H122)</f>
        <v>557332.5</v>
      </c>
      <c r="I123" s="27">
        <f>SUM(I117:I122)</f>
        <v>0</v>
      </c>
      <c r="J123" s="27">
        <f>SUM(J117:J122)</f>
        <v>0</v>
      </c>
      <c r="K123" s="27">
        <f>SUM(K117:K122)</f>
        <v>557332.5</v>
      </c>
      <c r="L123" s="27">
        <f>SUM(L117:L122)</f>
        <v>0</v>
      </c>
    </row>
    <row r="124" spans="1:12" ht="15.75">
      <c r="A124" s="4"/>
      <c r="B124" s="22"/>
      <c r="C124" s="36" t="s">
        <v>35</v>
      </c>
      <c r="D124" s="36" t="s">
        <v>10</v>
      </c>
      <c r="E124" s="16">
        <v>43466</v>
      </c>
      <c r="F124" s="16">
        <v>45657</v>
      </c>
      <c r="G124" s="17">
        <v>2019</v>
      </c>
      <c r="H124" s="27">
        <f t="shared" si="11"/>
        <v>864.8</v>
      </c>
      <c r="I124" s="27">
        <v>0</v>
      </c>
      <c r="J124" s="27">
        <v>643.3</v>
      </c>
      <c r="K124" s="27">
        <v>221.5</v>
      </c>
      <c r="L124" s="27">
        <v>0</v>
      </c>
    </row>
    <row r="125" spans="1:12" ht="15.75">
      <c r="A125" s="4"/>
      <c r="B125" s="22"/>
      <c r="C125" s="34"/>
      <c r="D125" s="37"/>
      <c r="E125" s="16">
        <v>43466</v>
      </c>
      <c r="F125" s="16">
        <v>45657</v>
      </c>
      <c r="G125" s="17">
        <v>2020</v>
      </c>
      <c r="H125" s="27">
        <f t="shared" si="11"/>
        <v>11968.999999999998</v>
      </c>
      <c r="I125" s="27">
        <v>0</v>
      </c>
      <c r="J125" s="27">
        <v>0</v>
      </c>
      <c r="K125" s="27">
        <v>11968.999999999998</v>
      </c>
      <c r="L125" s="27">
        <v>0</v>
      </c>
    </row>
    <row r="126" spans="1:12" ht="15.75">
      <c r="A126" s="4"/>
      <c r="B126" s="22"/>
      <c r="C126" s="34"/>
      <c r="D126" s="37"/>
      <c r="E126" s="16">
        <v>43466</v>
      </c>
      <c r="F126" s="16">
        <v>45657</v>
      </c>
      <c r="G126" s="17">
        <v>2021</v>
      </c>
      <c r="H126" s="27">
        <f t="shared" si="11"/>
        <v>7876.7</v>
      </c>
      <c r="I126" s="27">
        <v>0</v>
      </c>
      <c r="J126" s="27">
        <v>0</v>
      </c>
      <c r="K126" s="27">
        <v>7876.7</v>
      </c>
      <c r="L126" s="27">
        <v>0</v>
      </c>
    </row>
    <row r="127" spans="1:12" ht="15.75">
      <c r="A127" s="4"/>
      <c r="B127" s="22"/>
      <c r="C127" s="34"/>
      <c r="D127" s="37"/>
      <c r="E127" s="16">
        <v>43466</v>
      </c>
      <c r="F127" s="16">
        <v>45657</v>
      </c>
      <c r="G127" s="17">
        <v>2022</v>
      </c>
      <c r="H127" s="27">
        <f t="shared" si="11"/>
        <v>1772.7</v>
      </c>
      <c r="I127" s="27">
        <v>0</v>
      </c>
      <c r="J127" s="27">
        <v>0</v>
      </c>
      <c r="K127" s="27">
        <v>1772.7</v>
      </c>
      <c r="L127" s="27">
        <v>0</v>
      </c>
    </row>
    <row r="128" spans="1:12" ht="15.75">
      <c r="A128" s="4"/>
      <c r="B128" s="22"/>
      <c r="C128" s="34"/>
      <c r="D128" s="37"/>
      <c r="E128" s="16">
        <v>43466</v>
      </c>
      <c r="F128" s="16">
        <v>45657</v>
      </c>
      <c r="G128" s="17">
        <v>2023</v>
      </c>
      <c r="H128" s="27">
        <f t="shared" si="11"/>
        <v>485.7</v>
      </c>
      <c r="I128" s="27">
        <v>0</v>
      </c>
      <c r="J128" s="27">
        <v>0</v>
      </c>
      <c r="K128" s="27">
        <v>485.7</v>
      </c>
      <c r="L128" s="27">
        <v>0</v>
      </c>
    </row>
    <row r="129" spans="1:12" ht="15.75">
      <c r="A129" s="4"/>
      <c r="B129" s="22"/>
      <c r="C129" s="35"/>
      <c r="D129" s="38"/>
      <c r="E129" s="16">
        <v>43466</v>
      </c>
      <c r="F129" s="16">
        <v>45657</v>
      </c>
      <c r="G129" s="17">
        <v>2024</v>
      </c>
      <c r="H129" s="27">
        <f t="shared" si="11"/>
        <v>994.4</v>
      </c>
      <c r="I129" s="27">
        <v>0</v>
      </c>
      <c r="J129" s="27">
        <v>0</v>
      </c>
      <c r="K129" s="27">
        <v>994.4</v>
      </c>
      <c r="L129" s="27">
        <v>0</v>
      </c>
    </row>
    <row r="130" spans="1:12" s="26" customFormat="1" ht="15.75">
      <c r="A130" s="23"/>
      <c r="B130" s="22"/>
      <c r="C130" s="24" t="s">
        <v>4</v>
      </c>
      <c r="D130" s="24"/>
      <c r="E130" s="24"/>
      <c r="F130" s="24"/>
      <c r="G130" s="25"/>
      <c r="H130" s="27">
        <f>SUM(H124:H129)</f>
        <v>23963.3</v>
      </c>
      <c r="I130" s="27">
        <f>SUM(I124:I129)</f>
        <v>0</v>
      </c>
      <c r="J130" s="27">
        <f>SUM(J124:J129)</f>
        <v>643.3</v>
      </c>
      <c r="K130" s="27">
        <f>SUM(K124:K129)</f>
        <v>23320</v>
      </c>
      <c r="L130" s="27">
        <f>SUM(L124:L129)</f>
        <v>0</v>
      </c>
    </row>
    <row r="131" spans="1:12" ht="15.75">
      <c r="A131" s="4"/>
      <c r="B131" s="22"/>
      <c r="C131" s="36" t="s">
        <v>36</v>
      </c>
      <c r="D131" s="36" t="s">
        <v>19</v>
      </c>
      <c r="E131" s="16">
        <v>43466</v>
      </c>
      <c r="F131" s="16">
        <v>45657</v>
      </c>
      <c r="G131" s="17">
        <v>2019</v>
      </c>
      <c r="H131" s="27">
        <f t="shared" si="11"/>
        <v>70.2</v>
      </c>
      <c r="I131" s="27">
        <v>0</v>
      </c>
      <c r="J131" s="27">
        <v>0</v>
      </c>
      <c r="K131" s="27">
        <v>70.2</v>
      </c>
      <c r="L131" s="27">
        <v>0</v>
      </c>
    </row>
    <row r="132" spans="1:12" ht="15.75">
      <c r="A132" s="4"/>
      <c r="B132" s="22"/>
      <c r="C132" s="34"/>
      <c r="D132" s="37"/>
      <c r="E132" s="16">
        <v>43466</v>
      </c>
      <c r="F132" s="16">
        <v>45657</v>
      </c>
      <c r="G132" s="17">
        <v>2020</v>
      </c>
      <c r="H132" s="27">
        <f t="shared" si="11"/>
        <v>71.2</v>
      </c>
      <c r="I132" s="27">
        <v>0</v>
      </c>
      <c r="J132" s="27">
        <v>0</v>
      </c>
      <c r="K132" s="27">
        <v>71.2</v>
      </c>
      <c r="L132" s="27">
        <v>0</v>
      </c>
    </row>
    <row r="133" spans="1:12" ht="15.75">
      <c r="A133" s="4"/>
      <c r="B133" s="22"/>
      <c r="C133" s="34"/>
      <c r="D133" s="37"/>
      <c r="E133" s="16">
        <v>43466</v>
      </c>
      <c r="F133" s="16">
        <v>45657</v>
      </c>
      <c r="G133" s="17">
        <v>2021</v>
      </c>
      <c r="H133" s="27">
        <f t="shared" si="11"/>
        <v>107.4</v>
      </c>
      <c r="I133" s="27">
        <v>0</v>
      </c>
      <c r="J133" s="27">
        <v>0</v>
      </c>
      <c r="K133" s="27">
        <v>107.4</v>
      </c>
      <c r="L133" s="27">
        <v>0</v>
      </c>
    </row>
    <row r="134" spans="1:12" ht="15.75">
      <c r="A134" s="4"/>
      <c r="B134" s="22"/>
      <c r="C134" s="34"/>
      <c r="D134" s="37"/>
      <c r="E134" s="16">
        <v>43466</v>
      </c>
      <c r="F134" s="16">
        <v>45657</v>
      </c>
      <c r="G134" s="17">
        <v>2022</v>
      </c>
      <c r="H134" s="27">
        <f t="shared" si="11"/>
        <v>73.7</v>
      </c>
      <c r="I134" s="27">
        <v>0</v>
      </c>
      <c r="J134" s="27">
        <v>0</v>
      </c>
      <c r="K134" s="27">
        <v>73.7</v>
      </c>
      <c r="L134" s="27">
        <v>0</v>
      </c>
    </row>
    <row r="135" spans="1:12" ht="15.75">
      <c r="A135" s="4"/>
      <c r="B135" s="22"/>
      <c r="C135" s="34"/>
      <c r="D135" s="37"/>
      <c r="E135" s="16">
        <v>43466</v>
      </c>
      <c r="F135" s="16">
        <v>45657</v>
      </c>
      <c r="G135" s="17">
        <v>2023</v>
      </c>
      <c r="H135" s="27">
        <f t="shared" si="11"/>
        <v>75.1</v>
      </c>
      <c r="I135" s="27">
        <v>0</v>
      </c>
      <c r="J135" s="27">
        <v>0</v>
      </c>
      <c r="K135" s="27">
        <v>75.1</v>
      </c>
      <c r="L135" s="27">
        <v>0</v>
      </c>
    </row>
    <row r="136" spans="1:12" ht="15.75">
      <c r="A136" s="4"/>
      <c r="B136" s="22"/>
      <c r="C136" s="35"/>
      <c r="D136" s="38"/>
      <c r="E136" s="16">
        <v>43466</v>
      </c>
      <c r="F136" s="16">
        <v>45657</v>
      </c>
      <c r="G136" s="17">
        <v>2024</v>
      </c>
      <c r="H136" s="27">
        <f t="shared" si="11"/>
        <v>116.5</v>
      </c>
      <c r="I136" s="27">
        <v>0</v>
      </c>
      <c r="J136" s="27">
        <v>0</v>
      </c>
      <c r="K136" s="27">
        <v>116.5</v>
      </c>
      <c r="L136" s="27">
        <v>0</v>
      </c>
    </row>
    <row r="137" spans="1:12" s="26" customFormat="1" ht="15.75">
      <c r="A137" s="23"/>
      <c r="B137" s="22"/>
      <c r="C137" s="24" t="s">
        <v>4</v>
      </c>
      <c r="D137" s="24"/>
      <c r="E137" s="24"/>
      <c r="F137" s="24"/>
      <c r="G137" s="25"/>
      <c r="H137" s="27">
        <f>SUM(H131:H136)</f>
        <v>514.1</v>
      </c>
      <c r="I137" s="27">
        <f>SUM(I131:I136)</f>
        <v>0</v>
      </c>
      <c r="J137" s="27">
        <f>SUM(J131:J136)</f>
        <v>0</v>
      </c>
      <c r="K137" s="27">
        <f>SUM(K131:K136)</f>
        <v>514.1</v>
      </c>
      <c r="L137" s="27">
        <f>SUM(L131:L136)</f>
        <v>0</v>
      </c>
    </row>
    <row r="138" spans="1:12" ht="15.75">
      <c r="A138" s="4"/>
      <c r="B138" s="22"/>
      <c r="C138" s="36" t="s">
        <v>37</v>
      </c>
      <c r="D138" s="36" t="s">
        <v>10</v>
      </c>
      <c r="E138" s="16">
        <v>43466</v>
      </c>
      <c r="F138" s="16">
        <v>45657</v>
      </c>
      <c r="G138" s="17">
        <v>2019</v>
      </c>
      <c r="H138" s="18">
        <f aca="true" t="shared" si="12" ref="H138:H143">SUM(I138:L138)</f>
        <v>46423.399999999994</v>
      </c>
      <c r="I138" s="18">
        <f aca="true" t="shared" si="13" ref="I138:L143">SUM(I145,I152,I159)</f>
        <v>217.7</v>
      </c>
      <c r="J138" s="18">
        <f t="shared" si="13"/>
        <v>46205.7</v>
      </c>
      <c r="K138" s="18">
        <f t="shared" si="13"/>
        <v>0</v>
      </c>
      <c r="L138" s="18">
        <f t="shared" si="13"/>
        <v>0</v>
      </c>
    </row>
    <row r="139" spans="1:12" ht="15.75">
      <c r="A139" s="4"/>
      <c r="B139" s="22"/>
      <c r="C139" s="34"/>
      <c r="D139" s="37"/>
      <c r="E139" s="16">
        <v>43466</v>
      </c>
      <c r="F139" s="16">
        <v>45657</v>
      </c>
      <c r="G139" s="17">
        <v>2020</v>
      </c>
      <c r="H139" s="18">
        <f t="shared" si="12"/>
        <v>0</v>
      </c>
      <c r="I139" s="18">
        <f t="shared" si="13"/>
        <v>0</v>
      </c>
      <c r="J139" s="18">
        <f t="shared" si="13"/>
        <v>0</v>
      </c>
      <c r="K139" s="18">
        <f t="shared" si="13"/>
        <v>0</v>
      </c>
      <c r="L139" s="18">
        <f t="shared" si="13"/>
        <v>0</v>
      </c>
    </row>
    <row r="140" spans="1:12" ht="15.75">
      <c r="A140" s="4"/>
      <c r="B140" s="22"/>
      <c r="C140" s="34"/>
      <c r="D140" s="37"/>
      <c r="E140" s="16">
        <v>43466</v>
      </c>
      <c r="F140" s="16">
        <v>45657</v>
      </c>
      <c r="G140" s="17">
        <v>2021</v>
      </c>
      <c r="H140" s="18">
        <f t="shared" si="12"/>
        <v>0</v>
      </c>
      <c r="I140" s="18">
        <f t="shared" si="13"/>
        <v>0</v>
      </c>
      <c r="J140" s="18">
        <f t="shared" si="13"/>
        <v>0</v>
      </c>
      <c r="K140" s="18">
        <f t="shared" si="13"/>
        <v>0</v>
      </c>
      <c r="L140" s="18">
        <f t="shared" si="13"/>
        <v>0</v>
      </c>
    </row>
    <row r="141" spans="1:12" ht="15.75">
      <c r="A141" s="4"/>
      <c r="B141" s="22"/>
      <c r="C141" s="34"/>
      <c r="D141" s="37"/>
      <c r="E141" s="16">
        <v>43466</v>
      </c>
      <c r="F141" s="16">
        <v>45657</v>
      </c>
      <c r="G141" s="17">
        <v>2022</v>
      </c>
      <c r="H141" s="18">
        <f t="shared" si="12"/>
        <v>0</v>
      </c>
      <c r="I141" s="18">
        <f t="shared" si="13"/>
        <v>0</v>
      </c>
      <c r="J141" s="18">
        <f t="shared" si="13"/>
        <v>0</v>
      </c>
      <c r="K141" s="18">
        <f t="shared" si="13"/>
        <v>0</v>
      </c>
      <c r="L141" s="18">
        <f t="shared" si="13"/>
        <v>0</v>
      </c>
    </row>
    <row r="142" spans="1:12" ht="15.75">
      <c r="A142" s="4"/>
      <c r="B142" s="22"/>
      <c r="C142" s="34"/>
      <c r="D142" s="37"/>
      <c r="E142" s="16">
        <v>43466</v>
      </c>
      <c r="F142" s="16">
        <v>45657</v>
      </c>
      <c r="G142" s="17">
        <v>2023</v>
      </c>
      <c r="H142" s="18">
        <f t="shared" si="12"/>
        <v>0</v>
      </c>
      <c r="I142" s="18">
        <f t="shared" si="13"/>
        <v>0</v>
      </c>
      <c r="J142" s="18">
        <f t="shared" si="13"/>
        <v>0</v>
      </c>
      <c r="K142" s="18">
        <f t="shared" si="13"/>
        <v>0</v>
      </c>
      <c r="L142" s="18">
        <f t="shared" si="13"/>
        <v>0</v>
      </c>
    </row>
    <row r="143" spans="1:12" ht="15.75">
      <c r="A143" s="4"/>
      <c r="B143" s="22"/>
      <c r="C143" s="35"/>
      <c r="D143" s="38"/>
      <c r="E143" s="16">
        <v>43466</v>
      </c>
      <c r="F143" s="16">
        <v>45657</v>
      </c>
      <c r="G143" s="17">
        <v>2024</v>
      </c>
      <c r="H143" s="18">
        <f t="shared" si="12"/>
        <v>0</v>
      </c>
      <c r="I143" s="18">
        <f t="shared" si="13"/>
        <v>0</v>
      </c>
      <c r="J143" s="18">
        <f t="shared" si="13"/>
        <v>0</v>
      </c>
      <c r="K143" s="18">
        <f t="shared" si="13"/>
        <v>0</v>
      </c>
      <c r="L143" s="18">
        <f t="shared" si="13"/>
        <v>0</v>
      </c>
    </row>
    <row r="144" spans="1:12" s="26" customFormat="1" ht="15.75">
      <c r="A144" s="23"/>
      <c r="B144" s="22"/>
      <c r="C144" s="24" t="s">
        <v>4</v>
      </c>
      <c r="D144" s="24"/>
      <c r="E144" s="24"/>
      <c r="F144" s="24"/>
      <c r="G144" s="25"/>
      <c r="H144" s="18">
        <f>SUM(H138:H143)</f>
        <v>46423.399999999994</v>
      </c>
      <c r="I144" s="18">
        <f>SUM(I138:I143)</f>
        <v>217.7</v>
      </c>
      <c r="J144" s="18">
        <f>SUM(J138:J143)</f>
        <v>46205.7</v>
      </c>
      <c r="K144" s="18">
        <f>SUM(K138:K143)</f>
        <v>0</v>
      </c>
      <c r="L144" s="18">
        <f>SUM(L138:L143)</f>
        <v>0</v>
      </c>
    </row>
    <row r="145" spans="1:12" ht="15.75">
      <c r="A145" s="4"/>
      <c r="B145" s="22"/>
      <c r="C145" s="36" t="s">
        <v>38</v>
      </c>
      <c r="D145" s="36" t="s">
        <v>10</v>
      </c>
      <c r="E145" s="16">
        <v>43466</v>
      </c>
      <c r="F145" s="16">
        <v>45657</v>
      </c>
      <c r="G145" s="17">
        <v>2019</v>
      </c>
      <c r="H145" s="27">
        <f aca="true" t="shared" si="14" ref="H145:H151">SUM(I145:L145)</f>
        <v>3590.4</v>
      </c>
      <c r="I145" s="27"/>
      <c r="J145" s="27">
        <v>3590.4</v>
      </c>
      <c r="K145" s="27"/>
      <c r="L145" s="27">
        <v>0</v>
      </c>
    </row>
    <row r="146" spans="1:12" ht="15.75">
      <c r="A146" s="4"/>
      <c r="B146" s="22"/>
      <c r="C146" s="34"/>
      <c r="D146" s="37"/>
      <c r="E146" s="16">
        <v>43466</v>
      </c>
      <c r="F146" s="16">
        <v>45657</v>
      </c>
      <c r="G146" s="17">
        <v>2020</v>
      </c>
      <c r="H146" s="27">
        <f t="shared" si="14"/>
        <v>0</v>
      </c>
      <c r="I146" s="27"/>
      <c r="J146" s="27"/>
      <c r="K146" s="27"/>
      <c r="L146" s="27">
        <v>0</v>
      </c>
    </row>
    <row r="147" spans="1:12" ht="15.75">
      <c r="A147" s="4"/>
      <c r="B147" s="22"/>
      <c r="C147" s="34"/>
      <c r="D147" s="37"/>
      <c r="E147" s="16">
        <v>43466</v>
      </c>
      <c r="F147" s="16">
        <v>45657</v>
      </c>
      <c r="G147" s="17">
        <v>2021</v>
      </c>
      <c r="H147" s="27">
        <f t="shared" si="14"/>
        <v>0</v>
      </c>
      <c r="I147" s="27"/>
      <c r="J147" s="27"/>
      <c r="K147" s="27"/>
      <c r="L147" s="27">
        <v>0</v>
      </c>
    </row>
    <row r="148" spans="1:12" ht="15.75">
      <c r="A148" s="4"/>
      <c r="B148" s="22"/>
      <c r="C148" s="34"/>
      <c r="D148" s="37"/>
      <c r="E148" s="16">
        <v>43466</v>
      </c>
      <c r="F148" s="16">
        <v>45657</v>
      </c>
      <c r="G148" s="17">
        <v>2022</v>
      </c>
      <c r="H148" s="27">
        <f t="shared" si="14"/>
        <v>0</v>
      </c>
      <c r="I148" s="27"/>
      <c r="J148" s="27"/>
      <c r="K148" s="27"/>
      <c r="L148" s="27">
        <v>0</v>
      </c>
    </row>
    <row r="149" spans="1:12" ht="15.75">
      <c r="A149" s="4"/>
      <c r="B149" s="22"/>
      <c r="C149" s="34"/>
      <c r="D149" s="37"/>
      <c r="E149" s="16">
        <v>43466</v>
      </c>
      <c r="F149" s="16">
        <v>45657</v>
      </c>
      <c r="G149" s="17">
        <v>2023</v>
      </c>
      <c r="H149" s="27">
        <f t="shared" si="14"/>
        <v>0</v>
      </c>
      <c r="I149" s="27"/>
      <c r="J149" s="27"/>
      <c r="K149" s="27"/>
      <c r="L149" s="27"/>
    </row>
    <row r="150" spans="1:12" ht="15.75">
      <c r="A150" s="4"/>
      <c r="B150" s="22"/>
      <c r="C150" s="35"/>
      <c r="D150" s="38"/>
      <c r="E150" s="16">
        <v>43466</v>
      </c>
      <c r="F150" s="16">
        <v>45657</v>
      </c>
      <c r="G150" s="17">
        <v>2024</v>
      </c>
      <c r="H150" s="27">
        <f t="shared" si="14"/>
        <v>0</v>
      </c>
      <c r="I150" s="27"/>
      <c r="J150" s="27"/>
      <c r="K150" s="27"/>
      <c r="L150" s="27">
        <v>0</v>
      </c>
    </row>
    <row r="151" spans="1:12" s="26" customFormat="1" ht="15.75">
      <c r="A151" s="23"/>
      <c r="B151" s="22"/>
      <c r="C151" s="24" t="s">
        <v>4</v>
      </c>
      <c r="D151" s="24"/>
      <c r="E151" s="24"/>
      <c r="F151" s="24"/>
      <c r="G151" s="25"/>
      <c r="H151" s="27">
        <f t="shared" si="14"/>
        <v>3590.4</v>
      </c>
      <c r="I151" s="27">
        <v>0</v>
      </c>
      <c r="J151" s="27">
        <f>SUM(J145:J150)</f>
        <v>3590.4</v>
      </c>
      <c r="K151" s="27">
        <f>SUM(K145:K150)</f>
        <v>0</v>
      </c>
      <c r="L151" s="27">
        <v>0</v>
      </c>
    </row>
    <row r="152" spans="1:12" ht="15.75">
      <c r="A152" s="4"/>
      <c r="B152" s="22"/>
      <c r="C152" s="36" t="s">
        <v>39</v>
      </c>
      <c r="D152" s="36" t="s">
        <v>10</v>
      </c>
      <c r="E152" s="16">
        <v>43466</v>
      </c>
      <c r="F152" s="16">
        <v>45657</v>
      </c>
      <c r="G152" s="17">
        <v>2019</v>
      </c>
      <c r="H152" s="27">
        <f aca="true" t="shared" si="15" ref="H152:H157">SUM(I152:L152)</f>
        <v>31832.5</v>
      </c>
      <c r="I152" s="27">
        <v>217.7</v>
      </c>
      <c r="J152" s="27">
        <v>31614.8</v>
      </c>
      <c r="K152" s="27"/>
      <c r="L152" s="27">
        <v>0</v>
      </c>
    </row>
    <row r="153" spans="1:12" ht="15.75">
      <c r="A153" s="4"/>
      <c r="B153" s="22"/>
      <c r="C153" s="34"/>
      <c r="D153" s="37"/>
      <c r="E153" s="16">
        <v>43466</v>
      </c>
      <c r="F153" s="16">
        <v>45657</v>
      </c>
      <c r="G153" s="17">
        <v>2020</v>
      </c>
      <c r="H153" s="27">
        <f t="shared" si="15"/>
        <v>0</v>
      </c>
      <c r="I153" s="27"/>
      <c r="J153" s="27"/>
      <c r="K153" s="27"/>
      <c r="L153" s="27">
        <v>0</v>
      </c>
    </row>
    <row r="154" spans="1:12" ht="15.75">
      <c r="A154" s="4"/>
      <c r="B154" s="22"/>
      <c r="C154" s="34"/>
      <c r="D154" s="37"/>
      <c r="E154" s="16">
        <v>43466</v>
      </c>
      <c r="F154" s="16">
        <v>45657</v>
      </c>
      <c r="G154" s="17">
        <v>2021</v>
      </c>
      <c r="H154" s="27">
        <f t="shared" si="15"/>
        <v>0</v>
      </c>
      <c r="I154" s="27"/>
      <c r="J154" s="27"/>
      <c r="K154" s="27"/>
      <c r="L154" s="27">
        <v>0</v>
      </c>
    </row>
    <row r="155" spans="1:12" ht="15.75">
      <c r="A155" s="4"/>
      <c r="B155" s="22"/>
      <c r="C155" s="34"/>
      <c r="D155" s="37"/>
      <c r="E155" s="16">
        <v>43466</v>
      </c>
      <c r="F155" s="16">
        <v>45657</v>
      </c>
      <c r="G155" s="17">
        <v>2022</v>
      </c>
      <c r="H155" s="27">
        <f t="shared" si="15"/>
        <v>0</v>
      </c>
      <c r="I155" s="27"/>
      <c r="J155" s="27"/>
      <c r="K155" s="27"/>
      <c r="L155" s="27">
        <v>0</v>
      </c>
    </row>
    <row r="156" spans="1:12" ht="15.75">
      <c r="A156" s="4"/>
      <c r="B156" s="22"/>
      <c r="C156" s="34"/>
      <c r="D156" s="37"/>
      <c r="E156" s="16">
        <v>43466</v>
      </c>
      <c r="F156" s="16">
        <v>45657</v>
      </c>
      <c r="G156" s="17">
        <v>2023</v>
      </c>
      <c r="H156" s="27">
        <f t="shared" si="15"/>
        <v>0</v>
      </c>
      <c r="I156" s="27"/>
      <c r="J156" s="27"/>
      <c r="K156" s="27"/>
      <c r="L156" s="27"/>
    </row>
    <row r="157" spans="1:12" ht="15.75">
      <c r="A157" s="4"/>
      <c r="B157" s="22"/>
      <c r="C157" s="35"/>
      <c r="D157" s="38"/>
      <c r="E157" s="16">
        <v>43466</v>
      </c>
      <c r="F157" s="16">
        <v>45657</v>
      </c>
      <c r="G157" s="17">
        <v>2024</v>
      </c>
      <c r="H157" s="27">
        <f t="shared" si="15"/>
        <v>0</v>
      </c>
      <c r="I157" s="27"/>
      <c r="J157" s="27"/>
      <c r="K157" s="27"/>
      <c r="L157" s="27">
        <v>0</v>
      </c>
    </row>
    <row r="158" spans="1:12" s="26" customFormat="1" ht="15.75">
      <c r="A158" s="23"/>
      <c r="B158" s="22"/>
      <c r="C158" s="24" t="s">
        <v>4</v>
      </c>
      <c r="D158" s="24"/>
      <c r="E158" s="24"/>
      <c r="F158" s="24"/>
      <c r="G158" s="25"/>
      <c r="H158" s="27">
        <f>SUM(H152:H157)</f>
        <v>31832.5</v>
      </c>
      <c r="I158" s="27">
        <f>SUM(I152:I157)</f>
        <v>217.7</v>
      </c>
      <c r="J158" s="27">
        <f>SUM(J152:J157)</f>
        <v>31614.8</v>
      </c>
      <c r="K158" s="27">
        <f>SUM(K152:K157)</f>
        <v>0</v>
      </c>
      <c r="L158" s="27">
        <f>SUM(L152:L157)</f>
        <v>0</v>
      </c>
    </row>
    <row r="159" spans="1:12" ht="15.75">
      <c r="A159" s="4"/>
      <c r="B159" s="22"/>
      <c r="C159" s="36" t="s">
        <v>40</v>
      </c>
      <c r="D159" s="36" t="s">
        <v>10</v>
      </c>
      <c r="E159" s="16">
        <v>43466</v>
      </c>
      <c r="F159" s="16">
        <v>45657</v>
      </c>
      <c r="G159" s="17">
        <v>2019</v>
      </c>
      <c r="H159" s="27">
        <f aca="true" t="shared" si="16" ref="H159:H164">SUM(I159:L159)</f>
        <v>11000.5</v>
      </c>
      <c r="I159" s="27">
        <v>0</v>
      </c>
      <c r="J159" s="27">
        <v>11000.5</v>
      </c>
      <c r="K159" s="27"/>
      <c r="L159" s="27">
        <v>0</v>
      </c>
    </row>
    <row r="160" spans="1:12" ht="15.75">
      <c r="A160" s="4"/>
      <c r="B160" s="22"/>
      <c r="C160" s="34"/>
      <c r="D160" s="37"/>
      <c r="E160" s="16">
        <v>43466</v>
      </c>
      <c r="F160" s="16">
        <v>45657</v>
      </c>
      <c r="G160" s="17">
        <v>2020</v>
      </c>
      <c r="H160" s="27">
        <f t="shared" si="16"/>
        <v>0</v>
      </c>
      <c r="I160" s="27">
        <v>0</v>
      </c>
      <c r="J160" s="27"/>
      <c r="K160" s="27"/>
      <c r="L160" s="27">
        <v>0</v>
      </c>
    </row>
    <row r="161" spans="1:12" ht="15.75">
      <c r="A161" s="4"/>
      <c r="B161" s="22"/>
      <c r="C161" s="34"/>
      <c r="D161" s="37"/>
      <c r="E161" s="16">
        <v>43466</v>
      </c>
      <c r="F161" s="16">
        <v>45657</v>
      </c>
      <c r="G161" s="17">
        <v>2021</v>
      </c>
      <c r="H161" s="27">
        <f t="shared" si="16"/>
        <v>0</v>
      </c>
      <c r="I161" s="27">
        <v>0</v>
      </c>
      <c r="J161" s="27"/>
      <c r="K161" s="27"/>
      <c r="L161" s="27">
        <v>0</v>
      </c>
    </row>
    <row r="162" spans="1:12" ht="15.75">
      <c r="A162" s="4"/>
      <c r="B162" s="22"/>
      <c r="C162" s="34"/>
      <c r="D162" s="37"/>
      <c r="E162" s="16">
        <v>43466</v>
      </c>
      <c r="F162" s="16">
        <v>45657</v>
      </c>
      <c r="G162" s="17">
        <v>2022</v>
      </c>
      <c r="H162" s="27">
        <f t="shared" si="16"/>
        <v>0</v>
      </c>
      <c r="I162" s="27">
        <v>0</v>
      </c>
      <c r="J162" s="27"/>
      <c r="K162" s="27"/>
      <c r="L162" s="27">
        <v>0</v>
      </c>
    </row>
    <row r="163" spans="1:12" ht="15.75">
      <c r="A163" s="4"/>
      <c r="B163" s="22"/>
      <c r="C163" s="34"/>
      <c r="D163" s="37"/>
      <c r="E163" s="16">
        <v>43466</v>
      </c>
      <c r="F163" s="16">
        <v>45657</v>
      </c>
      <c r="G163" s="17">
        <v>2023</v>
      </c>
      <c r="H163" s="27">
        <f t="shared" si="16"/>
        <v>0</v>
      </c>
      <c r="I163" s="27">
        <v>0</v>
      </c>
      <c r="J163" s="27"/>
      <c r="K163" s="27"/>
      <c r="L163" s="27"/>
    </row>
    <row r="164" spans="1:12" ht="15.75">
      <c r="A164" s="4"/>
      <c r="B164" s="22"/>
      <c r="C164" s="35"/>
      <c r="D164" s="38"/>
      <c r="E164" s="16">
        <v>43466</v>
      </c>
      <c r="F164" s="16">
        <v>45657</v>
      </c>
      <c r="G164" s="17">
        <v>2024</v>
      </c>
      <c r="H164" s="27">
        <f t="shared" si="16"/>
        <v>0</v>
      </c>
      <c r="I164" s="27">
        <v>0</v>
      </c>
      <c r="J164" s="27"/>
      <c r="K164" s="27"/>
      <c r="L164" s="27">
        <v>0</v>
      </c>
    </row>
    <row r="165" spans="1:12" s="26" customFormat="1" ht="15.75">
      <c r="A165" s="23"/>
      <c r="B165" s="22"/>
      <c r="C165" s="24" t="s">
        <v>4</v>
      </c>
      <c r="D165" s="24"/>
      <c r="E165" s="24"/>
      <c r="F165" s="24"/>
      <c r="G165" s="25"/>
      <c r="H165" s="27">
        <f>SUM(H159:H164)</f>
        <v>11000.5</v>
      </c>
      <c r="I165" s="27">
        <f>SUM(I159:I164)</f>
        <v>0</v>
      </c>
      <c r="J165" s="27">
        <f>SUM(J159:J164)</f>
        <v>11000.5</v>
      </c>
      <c r="K165" s="27">
        <f>SUM(K159:K164)</f>
        <v>0</v>
      </c>
      <c r="L165" s="27">
        <f>SUM(L159:L164)</f>
        <v>0</v>
      </c>
    </row>
    <row r="166" spans="1:12" ht="15.75">
      <c r="A166" s="4"/>
      <c r="B166" s="22"/>
      <c r="C166" s="36" t="s">
        <v>41</v>
      </c>
      <c r="D166" s="36" t="s">
        <v>10</v>
      </c>
      <c r="E166" s="16">
        <v>43466</v>
      </c>
      <c r="F166" s="16">
        <v>45657</v>
      </c>
      <c r="G166" s="17">
        <v>2019</v>
      </c>
      <c r="H166" s="18">
        <f aca="true" t="shared" si="17" ref="H166:H171">SUM(I166:L166)</f>
        <v>16328.6</v>
      </c>
      <c r="I166" s="18">
        <f aca="true" t="shared" si="18" ref="I166:L171">SUM(I173,I180,I187,I194,I201)</f>
        <v>0</v>
      </c>
      <c r="J166" s="18">
        <f t="shared" si="18"/>
        <v>4500.4</v>
      </c>
      <c r="K166" s="18">
        <f t="shared" si="18"/>
        <v>11828.2</v>
      </c>
      <c r="L166" s="18">
        <f t="shared" si="18"/>
        <v>0</v>
      </c>
    </row>
    <row r="167" spans="1:12" ht="15.75">
      <c r="A167" s="4"/>
      <c r="B167" s="22"/>
      <c r="C167" s="34"/>
      <c r="D167" s="37"/>
      <c r="E167" s="16">
        <v>43466</v>
      </c>
      <c r="F167" s="16">
        <v>45657</v>
      </c>
      <c r="G167" s="17">
        <v>2020</v>
      </c>
      <c r="H167" s="18">
        <f t="shared" si="17"/>
        <v>17276.7</v>
      </c>
      <c r="I167" s="18">
        <f t="shared" si="18"/>
        <v>0</v>
      </c>
      <c r="J167" s="18">
        <f t="shared" si="18"/>
        <v>0</v>
      </c>
      <c r="K167" s="18">
        <f t="shared" si="18"/>
        <v>17276.7</v>
      </c>
      <c r="L167" s="18">
        <f t="shared" si="18"/>
        <v>0</v>
      </c>
    </row>
    <row r="168" spans="1:12" ht="15.75">
      <c r="A168" s="4"/>
      <c r="B168" s="22"/>
      <c r="C168" s="34"/>
      <c r="D168" s="37"/>
      <c r="E168" s="16">
        <v>43466</v>
      </c>
      <c r="F168" s="16">
        <v>45657</v>
      </c>
      <c r="G168" s="17">
        <v>2021</v>
      </c>
      <c r="H168" s="18">
        <f t="shared" si="17"/>
        <v>14966.8</v>
      </c>
      <c r="I168" s="18">
        <f t="shared" si="18"/>
        <v>0</v>
      </c>
      <c r="J168" s="18">
        <f t="shared" si="18"/>
        <v>0</v>
      </c>
      <c r="K168" s="18">
        <f t="shared" si="18"/>
        <v>14966.8</v>
      </c>
      <c r="L168" s="18">
        <f t="shared" si="18"/>
        <v>0</v>
      </c>
    </row>
    <row r="169" spans="1:12" ht="15.75">
      <c r="A169" s="4"/>
      <c r="B169" s="22"/>
      <c r="C169" s="34"/>
      <c r="D169" s="37"/>
      <c r="E169" s="16">
        <v>43466</v>
      </c>
      <c r="F169" s="16">
        <v>45657</v>
      </c>
      <c r="G169" s="17">
        <v>2022</v>
      </c>
      <c r="H169" s="18">
        <f t="shared" si="17"/>
        <v>15150.3</v>
      </c>
      <c r="I169" s="18">
        <f t="shared" si="18"/>
        <v>0</v>
      </c>
      <c r="J169" s="18">
        <f t="shared" si="18"/>
        <v>0</v>
      </c>
      <c r="K169" s="18">
        <f t="shared" si="18"/>
        <v>15150.3</v>
      </c>
      <c r="L169" s="18">
        <f t="shared" si="18"/>
        <v>0</v>
      </c>
    </row>
    <row r="170" spans="1:12" ht="15.75">
      <c r="A170" s="4"/>
      <c r="B170" s="22"/>
      <c r="C170" s="34"/>
      <c r="D170" s="37"/>
      <c r="E170" s="16">
        <v>43466</v>
      </c>
      <c r="F170" s="16">
        <v>45657</v>
      </c>
      <c r="G170" s="17">
        <v>2023</v>
      </c>
      <c r="H170" s="18">
        <f t="shared" si="17"/>
        <v>15568.7</v>
      </c>
      <c r="I170" s="18">
        <f t="shared" si="18"/>
        <v>0</v>
      </c>
      <c r="J170" s="18">
        <f t="shared" si="18"/>
        <v>0</v>
      </c>
      <c r="K170" s="18">
        <f t="shared" si="18"/>
        <v>15568.7</v>
      </c>
      <c r="L170" s="18">
        <f t="shared" si="18"/>
        <v>0</v>
      </c>
    </row>
    <row r="171" spans="1:12" ht="15.75">
      <c r="A171" s="4"/>
      <c r="B171" s="22"/>
      <c r="C171" s="35"/>
      <c r="D171" s="38"/>
      <c r="E171" s="16">
        <v>43466</v>
      </c>
      <c r="F171" s="16">
        <v>45657</v>
      </c>
      <c r="G171" s="17">
        <v>2024</v>
      </c>
      <c r="H171" s="18">
        <f t="shared" si="17"/>
        <v>16752</v>
      </c>
      <c r="I171" s="18">
        <f t="shared" si="18"/>
        <v>0</v>
      </c>
      <c r="J171" s="18">
        <f t="shared" si="18"/>
        <v>0</v>
      </c>
      <c r="K171" s="18">
        <f t="shared" si="18"/>
        <v>16752</v>
      </c>
      <c r="L171" s="18">
        <f t="shared" si="18"/>
        <v>0</v>
      </c>
    </row>
    <row r="172" spans="1:12" s="26" customFormat="1" ht="15.75">
      <c r="A172" s="23"/>
      <c r="B172" s="22"/>
      <c r="C172" s="24" t="s">
        <v>4</v>
      </c>
      <c r="D172" s="24"/>
      <c r="E172" s="24"/>
      <c r="F172" s="24"/>
      <c r="G172" s="25"/>
      <c r="H172" s="18">
        <f>SUM(H166:H171)</f>
        <v>96043.1</v>
      </c>
      <c r="I172" s="18">
        <f>SUM(I166:I171)</f>
        <v>0</v>
      </c>
      <c r="J172" s="18">
        <f>SUM(J166:J171)</f>
        <v>4500.4</v>
      </c>
      <c r="K172" s="18">
        <f>SUM(K166:K171)</f>
        <v>91542.7</v>
      </c>
      <c r="L172" s="18">
        <f>SUM(L166:L171)</f>
        <v>0</v>
      </c>
    </row>
    <row r="173" spans="1:12" ht="15.75">
      <c r="A173" s="4"/>
      <c r="B173" s="22"/>
      <c r="C173" s="36" t="s">
        <v>16</v>
      </c>
      <c r="D173" s="36" t="s">
        <v>10</v>
      </c>
      <c r="E173" s="16">
        <v>43466</v>
      </c>
      <c r="F173" s="16">
        <v>45657</v>
      </c>
      <c r="G173" s="17">
        <v>2019</v>
      </c>
      <c r="H173" s="27">
        <f aca="true" t="shared" si="19" ref="H173:H178">SUM(I173:L173)</f>
        <v>11282.4</v>
      </c>
      <c r="I173" s="27">
        <v>0</v>
      </c>
      <c r="J173" s="27">
        <v>3609.4</v>
      </c>
      <c r="K173" s="27">
        <v>7673</v>
      </c>
      <c r="L173" s="27">
        <v>0</v>
      </c>
    </row>
    <row r="174" spans="1:12" ht="15.75">
      <c r="A174" s="4"/>
      <c r="B174" s="22"/>
      <c r="C174" s="34"/>
      <c r="D174" s="37"/>
      <c r="E174" s="16">
        <v>43466</v>
      </c>
      <c r="F174" s="16">
        <v>45657</v>
      </c>
      <c r="G174" s="17">
        <v>2020</v>
      </c>
      <c r="H174" s="27">
        <f t="shared" si="19"/>
        <v>8022.700000000001</v>
      </c>
      <c r="I174" s="27">
        <v>0</v>
      </c>
      <c r="J174" s="27">
        <v>0</v>
      </c>
      <c r="K174" s="27">
        <v>8022.700000000001</v>
      </c>
      <c r="L174" s="27">
        <v>0</v>
      </c>
    </row>
    <row r="175" spans="1:12" ht="15.75">
      <c r="A175" s="4"/>
      <c r="B175" s="22"/>
      <c r="C175" s="34"/>
      <c r="D175" s="37"/>
      <c r="E175" s="16">
        <v>43466</v>
      </c>
      <c r="F175" s="16">
        <v>45657</v>
      </c>
      <c r="G175" s="17">
        <v>2021</v>
      </c>
      <c r="H175" s="27">
        <f t="shared" si="19"/>
        <v>8395.8</v>
      </c>
      <c r="I175" s="27">
        <v>0</v>
      </c>
      <c r="J175" s="27">
        <v>0</v>
      </c>
      <c r="K175" s="27">
        <v>8395.8</v>
      </c>
      <c r="L175" s="27">
        <v>0</v>
      </c>
    </row>
    <row r="176" spans="1:12" ht="15.75">
      <c r="A176" s="4"/>
      <c r="B176" s="22"/>
      <c r="C176" s="34"/>
      <c r="D176" s="37"/>
      <c r="E176" s="16">
        <v>43466</v>
      </c>
      <c r="F176" s="16">
        <v>45657</v>
      </c>
      <c r="G176" s="17">
        <v>2022</v>
      </c>
      <c r="H176" s="27">
        <f t="shared" si="19"/>
        <v>8784.4</v>
      </c>
      <c r="I176" s="27">
        <v>0</v>
      </c>
      <c r="J176" s="27">
        <v>0</v>
      </c>
      <c r="K176" s="27">
        <v>8784.4</v>
      </c>
      <c r="L176" s="27">
        <v>0</v>
      </c>
    </row>
    <row r="177" spans="1:12" ht="15.75">
      <c r="A177" s="4"/>
      <c r="B177" s="22"/>
      <c r="C177" s="34"/>
      <c r="D177" s="37"/>
      <c r="E177" s="16">
        <v>43466</v>
      </c>
      <c r="F177" s="16">
        <v>45657</v>
      </c>
      <c r="G177" s="17">
        <v>2023</v>
      </c>
      <c r="H177" s="27">
        <f t="shared" si="19"/>
        <v>9189.900000000001</v>
      </c>
      <c r="I177" s="27">
        <v>0</v>
      </c>
      <c r="J177" s="27">
        <v>0</v>
      </c>
      <c r="K177" s="27">
        <v>9189.900000000001</v>
      </c>
      <c r="L177" s="27">
        <v>0</v>
      </c>
    </row>
    <row r="178" spans="1:12" ht="15.75">
      <c r="A178" s="4"/>
      <c r="B178" s="22"/>
      <c r="C178" s="35"/>
      <c r="D178" s="38"/>
      <c r="E178" s="16">
        <v>43466</v>
      </c>
      <c r="F178" s="16">
        <v>45657</v>
      </c>
      <c r="G178" s="17">
        <v>2024</v>
      </c>
      <c r="H178" s="27">
        <f t="shared" si="19"/>
        <v>9617.7</v>
      </c>
      <c r="I178" s="27">
        <v>0</v>
      </c>
      <c r="J178" s="27">
        <v>0</v>
      </c>
      <c r="K178" s="27">
        <v>9617.7</v>
      </c>
      <c r="L178" s="27">
        <v>0</v>
      </c>
    </row>
    <row r="179" spans="1:12" s="26" customFormat="1" ht="15.75">
      <c r="A179" s="23"/>
      <c r="B179" s="22"/>
      <c r="C179" s="28" t="s">
        <v>4</v>
      </c>
      <c r="D179" s="24"/>
      <c r="E179" s="24"/>
      <c r="F179" s="24"/>
      <c r="G179" s="25"/>
      <c r="H179" s="27">
        <f>SUM(H173:H178)</f>
        <v>55292.899999999994</v>
      </c>
      <c r="I179" s="27">
        <f>SUM(I173:I178)</f>
        <v>0</v>
      </c>
      <c r="J179" s="27">
        <f>SUM(J173:J178)</f>
        <v>3609.4</v>
      </c>
      <c r="K179" s="27">
        <f>SUM(K173:K178)</f>
        <v>51683.5</v>
      </c>
      <c r="L179" s="27">
        <f>SUM(L173:L178)</f>
        <v>0</v>
      </c>
    </row>
    <row r="180" spans="1:12" ht="15.75">
      <c r="A180" s="4"/>
      <c r="B180" s="22"/>
      <c r="C180" s="36" t="s">
        <v>17</v>
      </c>
      <c r="D180" s="36" t="s">
        <v>10</v>
      </c>
      <c r="E180" s="16">
        <v>43466</v>
      </c>
      <c r="F180" s="16">
        <v>45657</v>
      </c>
      <c r="G180" s="17">
        <v>2019</v>
      </c>
      <c r="H180" s="27">
        <f aca="true" t="shared" si="20" ref="H180:H186">SUM(I180:L180)</f>
        <v>995</v>
      </c>
      <c r="I180" s="27">
        <v>0</v>
      </c>
      <c r="J180" s="27">
        <v>0</v>
      </c>
      <c r="K180" s="27">
        <v>995</v>
      </c>
      <c r="L180" s="27">
        <v>0</v>
      </c>
    </row>
    <row r="181" spans="1:12" ht="15.75">
      <c r="A181" s="4"/>
      <c r="B181" s="22"/>
      <c r="C181" s="34"/>
      <c r="D181" s="37"/>
      <c r="E181" s="16">
        <v>43466</v>
      </c>
      <c r="F181" s="16">
        <v>45657</v>
      </c>
      <c r="G181" s="17">
        <v>2020</v>
      </c>
      <c r="H181" s="27">
        <f t="shared" si="20"/>
        <v>3249.4</v>
      </c>
      <c r="I181" s="27">
        <v>0</v>
      </c>
      <c r="J181" s="27">
        <v>0</v>
      </c>
      <c r="K181" s="27">
        <v>3249.4</v>
      </c>
      <c r="L181" s="27">
        <v>0</v>
      </c>
    </row>
    <row r="182" spans="1:12" ht="15.75">
      <c r="A182" s="4"/>
      <c r="B182" s="22"/>
      <c r="C182" s="34"/>
      <c r="D182" s="37"/>
      <c r="E182" s="16">
        <v>43466</v>
      </c>
      <c r="F182" s="16">
        <v>45657</v>
      </c>
      <c r="G182" s="17">
        <v>2021</v>
      </c>
      <c r="H182" s="27">
        <f t="shared" si="20"/>
        <v>3433.1</v>
      </c>
      <c r="I182" s="27">
        <v>0</v>
      </c>
      <c r="J182" s="27">
        <v>0</v>
      </c>
      <c r="K182" s="27">
        <v>3433.1</v>
      </c>
      <c r="L182" s="27">
        <v>0</v>
      </c>
    </row>
    <row r="183" spans="1:12" ht="15.75">
      <c r="A183" s="4"/>
      <c r="B183" s="22"/>
      <c r="C183" s="34"/>
      <c r="D183" s="37"/>
      <c r="E183" s="16">
        <v>43466</v>
      </c>
      <c r="F183" s="16">
        <v>45657</v>
      </c>
      <c r="G183" s="17">
        <v>2022</v>
      </c>
      <c r="H183" s="27">
        <f t="shared" si="20"/>
        <v>3085.2</v>
      </c>
      <c r="I183" s="27">
        <v>0</v>
      </c>
      <c r="J183" s="27">
        <v>0</v>
      </c>
      <c r="K183" s="27">
        <v>3085.2</v>
      </c>
      <c r="L183" s="27">
        <v>0</v>
      </c>
    </row>
    <row r="184" spans="1:12" ht="15.75">
      <c r="A184" s="4"/>
      <c r="B184" s="22"/>
      <c r="C184" s="34"/>
      <c r="D184" s="37"/>
      <c r="E184" s="16">
        <v>43466</v>
      </c>
      <c r="F184" s="16">
        <v>45657</v>
      </c>
      <c r="G184" s="17">
        <v>2023</v>
      </c>
      <c r="H184" s="27">
        <f t="shared" si="20"/>
        <v>2953.4</v>
      </c>
      <c r="I184" s="27">
        <v>0</v>
      </c>
      <c r="J184" s="27">
        <v>0</v>
      </c>
      <c r="K184" s="27">
        <v>2953.4</v>
      </c>
      <c r="L184" s="27">
        <v>0</v>
      </c>
    </row>
    <row r="185" spans="1:12" ht="15.75">
      <c r="A185" s="4"/>
      <c r="B185" s="22"/>
      <c r="C185" s="35"/>
      <c r="D185" s="38"/>
      <c r="E185" s="16">
        <v>43466</v>
      </c>
      <c r="F185" s="16">
        <v>45657</v>
      </c>
      <c r="G185" s="17">
        <v>2024</v>
      </c>
      <c r="H185" s="27">
        <f t="shared" si="20"/>
        <v>3494</v>
      </c>
      <c r="I185" s="27">
        <v>0</v>
      </c>
      <c r="J185" s="27">
        <v>0</v>
      </c>
      <c r="K185" s="27">
        <v>3494</v>
      </c>
      <c r="L185" s="27">
        <v>0</v>
      </c>
    </row>
    <row r="186" spans="1:12" s="26" customFormat="1" ht="15.75">
      <c r="A186" s="23"/>
      <c r="B186" s="22"/>
      <c r="C186" s="24" t="s">
        <v>4</v>
      </c>
      <c r="D186" s="24"/>
      <c r="E186" s="24"/>
      <c r="F186" s="24"/>
      <c r="G186" s="25"/>
      <c r="H186" s="27">
        <f t="shared" si="20"/>
        <v>17210.1</v>
      </c>
      <c r="I186" s="27">
        <f>SUM(I180:I185)</f>
        <v>0</v>
      </c>
      <c r="J186" s="27">
        <f>SUM(J180:J185)</f>
        <v>0</v>
      </c>
      <c r="K186" s="27">
        <f>SUM(K180:K185)</f>
        <v>17210.1</v>
      </c>
      <c r="L186" s="27">
        <v>0</v>
      </c>
    </row>
    <row r="187" spans="1:12" ht="15.75">
      <c r="A187" s="4"/>
      <c r="B187" s="22"/>
      <c r="C187" s="36" t="s">
        <v>42</v>
      </c>
      <c r="D187" s="36" t="s">
        <v>10</v>
      </c>
      <c r="E187" s="16">
        <v>43466</v>
      </c>
      <c r="F187" s="16">
        <v>45657</v>
      </c>
      <c r="G187" s="17">
        <v>2019</v>
      </c>
      <c r="H187" s="27">
        <f aca="true" t="shared" si="21" ref="H187:H192">SUM(I187:L187)</f>
        <v>2675.8</v>
      </c>
      <c r="I187" s="27">
        <v>0</v>
      </c>
      <c r="J187" s="27">
        <v>858.6</v>
      </c>
      <c r="K187" s="27">
        <v>1817.2</v>
      </c>
      <c r="L187" s="27">
        <v>0</v>
      </c>
    </row>
    <row r="188" spans="1:12" ht="15.75">
      <c r="A188" s="4"/>
      <c r="B188" s="22"/>
      <c r="C188" s="34"/>
      <c r="D188" s="37"/>
      <c r="E188" s="16">
        <v>43466</v>
      </c>
      <c r="F188" s="16">
        <v>45657</v>
      </c>
      <c r="G188" s="17">
        <v>2020</v>
      </c>
      <c r="H188" s="27">
        <f t="shared" si="21"/>
        <v>4629.6</v>
      </c>
      <c r="I188" s="27">
        <v>0</v>
      </c>
      <c r="J188" s="27">
        <v>0</v>
      </c>
      <c r="K188" s="27">
        <v>4629.6</v>
      </c>
      <c r="L188" s="27">
        <v>0</v>
      </c>
    </row>
    <row r="189" spans="1:12" ht="15.75">
      <c r="A189" s="4"/>
      <c r="B189" s="22"/>
      <c r="C189" s="34"/>
      <c r="D189" s="37"/>
      <c r="E189" s="16">
        <v>43466</v>
      </c>
      <c r="F189" s="16">
        <v>45657</v>
      </c>
      <c r="G189" s="17">
        <v>2021</v>
      </c>
      <c r="H189" s="27">
        <f t="shared" si="21"/>
        <v>1694.8</v>
      </c>
      <c r="I189" s="27">
        <v>0</v>
      </c>
      <c r="J189" s="27">
        <v>0</v>
      </c>
      <c r="K189" s="27">
        <v>1694.8</v>
      </c>
      <c r="L189" s="27">
        <v>0</v>
      </c>
    </row>
    <row r="190" spans="1:12" ht="15.75">
      <c r="A190" s="4"/>
      <c r="B190" s="22"/>
      <c r="C190" s="34"/>
      <c r="D190" s="37"/>
      <c r="E190" s="16">
        <v>43466</v>
      </c>
      <c r="F190" s="16">
        <v>45657</v>
      </c>
      <c r="G190" s="17">
        <v>2022</v>
      </c>
      <c r="H190" s="27">
        <f t="shared" si="21"/>
        <v>1762.6</v>
      </c>
      <c r="I190" s="27">
        <v>0</v>
      </c>
      <c r="J190" s="27">
        <v>0</v>
      </c>
      <c r="K190" s="27">
        <v>1762.6</v>
      </c>
      <c r="L190" s="27">
        <v>0</v>
      </c>
    </row>
    <row r="191" spans="1:12" ht="15.75">
      <c r="A191" s="4"/>
      <c r="B191" s="22"/>
      <c r="C191" s="34"/>
      <c r="D191" s="37"/>
      <c r="E191" s="16">
        <v>43466</v>
      </c>
      <c r="F191" s="16">
        <v>45657</v>
      </c>
      <c r="G191" s="17">
        <v>2023</v>
      </c>
      <c r="H191" s="27">
        <f t="shared" si="21"/>
        <v>1833</v>
      </c>
      <c r="I191" s="27">
        <v>0</v>
      </c>
      <c r="J191" s="27">
        <v>0</v>
      </c>
      <c r="K191" s="27">
        <v>1833</v>
      </c>
      <c r="L191" s="27">
        <v>0</v>
      </c>
    </row>
    <row r="192" spans="1:12" ht="15.75">
      <c r="A192" s="4"/>
      <c r="B192" s="22"/>
      <c r="C192" s="35"/>
      <c r="D192" s="38"/>
      <c r="E192" s="16">
        <v>43466</v>
      </c>
      <c r="F192" s="16">
        <v>45657</v>
      </c>
      <c r="G192" s="17">
        <v>2024</v>
      </c>
      <c r="H192" s="27">
        <f t="shared" si="21"/>
        <v>1906.5</v>
      </c>
      <c r="I192" s="27">
        <v>0</v>
      </c>
      <c r="J192" s="27">
        <v>0</v>
      </c>
      <c r="K192" s="27">
        <v>1906.5</v>
      </c>
      <c r="L192" s="27">
        <v>0</v>
      </c>
    </row>
    <row r="193" spans="1:12" s="26" customFormat="1" ht="15.75">
      <c r="A193" s="23"/>
      <c r="B193" s="22"/>
      <c r="C193" s="24" t="s">
        <v>4</v>
      </c>
      <c r="D193" s="24"/>
      <c r="E193" s="24"/>
      <c r="F193" s="24"/>
      <c r="G193" s="25"/>
      <c r="H193" s="27">
        <f>SUM(H187:H192)</f>
        <v>14502.300000000001</v>
      </c>
      <c r="I193" s="27">
        <f>SUM(I187:I192)</f>
        <v>0</v>
      </c>
      <c r="J193" s="27">
        <f>SUM(J187:J192)</f>
        <v>858.6</v>
      </c>
      <c r="K193" s="27">
        <f>SUM(K187:K192)</f>
        <v>13643.7</v>
      </c>
      <c r="L193" s="27">
        <f>SUM(L187:L192)</f>
        <v>0</v>
      </c>
    </row>
    <row r="194" spans="1:12" ht="15.75">
      <c r="A194" s="4"/>
      <c r="B194" s="22"/>
      <c r="C194" s="36" t="s">
        <v>18</v>
      </c>
      <c r="D194" s="36" t="s">
        <v>10</v>
      </c>
      <c r="E194" s="16">
        <v>43466</v>
      </c>
      <c r="F194" s="16">
        <v>45657</v>
      </c>
      <c r="G194" s="17">
        <v>2019</v>
      </c>
      <c r="H194" s="27">
        <f aca="true" t="shared" si="22" ref="H194:H199">SUM(I194:L194)</f>
        <v>84.3</v>
      </c>
      <c r="I194" s="27">
        <v>0</v>
      </c>
      <c r="J194" s="27">
        <v>32.4</v>
      </c>
      <c r="K194" s="27">
        <v>51.9</v>
      </c>
      <c r="L194" s="27">
        <v>0</v>
      </c>
    </row>
    <row r="195" spans="1:12" ht="15.75">
      <c r="A195" s="4"/>
      <c r="B195" s="22"/>
      <c r="C195" s="34"/>
      <c r="D195" s="37"/>
      <c r="E195" s="16">
        <v>43466</v>
      </c>
      <c r="F195" s="16">
        <v>45657</v>
      </c>
      <c r="G195" s="17">
        <v>2020</v>
      </c>
      <c r="H195" s="27">
        <f t="shared" si="22"/>
        <v>51.9</v>
      </c>
      <c r="I195" s="27">
        <v>0</v>
      </c>
      <c r="J195" s="27">
        <v>0</v>
      </c>
      <c r="K195" s="27">
        <v>51.9</v>
      </c>
      <c r="L195" s="27">
        <v>0</v>
      </c>
    </row>
    <row r="196" spans="1:12" ht="15.75">
      <c r="A196" s="4"/>
      <c r="B196" s="22"/>
      <c r="C196" s="34"/>
      <c r="D196" s="37"/>
      <c r="E196" s="16">
        <v>43466</v>
      </c>
      <c r="F196" s="16">
        <v>45657</v>
      </c>
      <c r="G196" s="17">
        <v>2021</v>
      </c>
      <c r="H196" s="27">
        <f t="shared" si="22"/>
        <v>51.9</v>
      </c>
      <c r="I196" s="27">
        <v>0</v>
      </c>
      <c r="J196" s="27">
        <v>0</v>
      </c>
      <c r="K196" s="27">
        <v>51.9</v>
      </c>
      <c r="L196" s="27">
        <v>0</v>
      </c>
    </row>
    <row r="197" spans="1:12" ht="15.75">
      <c r="A197" s="4"/>
      <c r="B197" s="22"/>
      <c r="C197" s="34"/>
      <c r="D197" s="37"/>
      <c r="E197" s="16">
        <v>43466</v>
      </c>
      <c r="F197" s="16">
        <v>45657</v>
      </c>
      <c r="G197" s="17">
        <v>2022</v>
      </c>
      <c r="H197" s="27">
        <f t="shared" si="22"/>
        <v>51.9</v>
      </c>
      <c r="I197" s="27">
        <v>0</v>
      </c>
      <c r="J197" s="27">
        <v>0</v>
      </c>
      <c r="K197" s="27">
        <v>51.9</v>
      </c>
      <c r="L197" s="27">
        <v>0</v>
      </c>
    </row>
    <row r="198" spans="1:12" ht="15.75">
      <c r="A198" s="4"/>
      <c r="B198" s="22"/>
      <c r="C198" s="34"/>
      <c r="D198" s="37"/>
      <c r="E198" s="16">
        <v>43466</v>
      </c>
      <c r="F198" s="16">
        <v>45657</v>
      </c>
      <c r="G198" s="17">
        <v>2023</v>
      </c>
      <c r="H198" s="27">
        <f t="shared" si="22"/>
        <v>51.9</v>
      </c>
      <c r="I198" s="27">
        <v>0</v>
      </c>
      <c r="J198" s="27">
        <v>0</v>
      </c>
      <c r="K198" s="27">
        <v>51.9</v>
      </c>
      <c r="L198" s="27">
        <v>0</v>
      </c>
    </row>
    <row r="199" spans="1:12" ht="15.75">
      <c r="A199" s="4"/>
      <c r="B199" s="22"/>
      <c r="C199" s="35"/>
      <c r="D199" s="38"/>
      <c r="E199" s="16">
        <v>43466</v>
      </c>
      <c r="F199" s="16">
        <v>45657</v>
      </c>
      <c r="G199" s="17">
        <v>2024</v>
      </c>
      <c r="H199" s="27">
        <f t="shared" si="22"/>
        <v>51.9</v>
      </c>
      <c r="I199" s="27">
        <v>0</v>
      </c>
      <c r="J199" s="27">
        <v>0</v>
      </c>
      <c r="K199" s="27">
        <v>51.9</v>
      </c>
      <c r="L199" s="27">
        <v>0</v>
      </c>
    </row>
    <row r="200" spans="1:12" s="26" customFormat="1" ht="15.75">
      <c r="A200" s="23"/>
      <c r="B200" s="22"/>
      <c r="C200" s="24" t="s">
        <v>4</v>
      </c>
      <c r="D200" s="24"/>
      <c r="E200" s="24"/>
      <c r="F200" s="24"/>
      <c r="G200" s="25"/>
      <c r="H200" s="27">
        <f>SUM(H194:H199)</f>
        <v>343.79999999999995</v>
      </c>
      <c r="I200" s="27">
        <f>SUM(I194:I199)</f>
        <v>0</v>
      </c>
      <c r="J200" s="27">
        <f>SUM(J194:J199)</f>
        <v>32.4</v>
      </c>
      <c r="K200" s="27">
        <f>SUM(K194:K199)</f>
        <v>311.4</v>
      </c>
      <c r="L200" s="27">
        <f>SUM(L194:L199)</f>
        <v>0</v>
      </c>
    </row>
    <row r="201" spans="1:12" ht="15.75">
      <c r="A201" s="4"/>
      <c r="B201" s="22"/>
      <c r="C201" s="36" t="s">
        <v>43</v>
      </c>
      <c r="D201" s="36" t="s">
        <v>10</v>
      </c>
      <c r="E201" s="16">
        <v>43466</v>
      </c>
      <c r="F201" s="16">
        <v>45657</v>
      </c>
      <c r="G201" s="17">
        <v>2019</v>
      </c>
      <c r="H201" s="27">
        <f aca="true" t="shared" si="23" ref="H201:H206">SUM(I201:L201)</f>
        <v>1291.1</v>
      </c>
      <c r="I201" s="27">
        <v>0</v>
      </c>
      <c r="J201" s="27"/>
      <c r="K201" s="27">
        <v>1291.1</v>
      </c>
      <c r="L201" s="27">
        <v>0</v>
      </c>
    </row>
    <row r="202" spans="1:12" ht="15.75">
      <c r="A202" s="4"/>
      <c r="B202" s="22"/>
      <c r="C202" s="34"/>
      <c r="D202" s="37"/>
      <c r="E202" s="16">
        <v>43466</v>
      </c>
      <c r="F202" s="16">
        <v>45657</v>
      </c>
      <c r="G202" s="17">
        <v>2020</v>
      </c>
      <c r="H202" s="27">
        <f t="shared" si="23"/>
        <v>1323.1</v>
      </c>
      <c r="I202" s="27">
        <v>0</v>
      </c>
      <c r="J202" s="27"/>
      <c r="K202" s="27">
        <v>1323.1</v>
      </c>
      <c r="L202" s="27">
        <v>0</v>
      </c>
    </row>
    <row r="203" spans="1:12" ht="15.75">
      <c r="A203" s="4"/>
      <c r="B203" s="22"/>
      <c r="C203" s="34"/>
      <c r="D203" s="37"/>
      <c r="E203" s="16">
        <v>43466</v>
      </c>
      <c r="F203" s="16">
        <v>45657</v>
      </c>
      <c r="G203" s="17">
        <v>2021</v>
      </c>
      <c r="H203" s="27">
        <f t="shared" si="23"/>
        <v>1391.2</v>
      </c>
      <c r="I203" s="27">
        <v>0</v>
      </c>
      <c r="J203" s="27"/>
      <c r="K203" s="27">
        <v>1391.2</v>
      </c>
      <c r="L203" s="27">
        <v>0</v>
      </c>
    </row>
    <row r="204" spans="1:12" ht="15.75">
      <c r="A204" s="4"/>
      <c r="B204" s="22"/>
      <c r="C204" s="34"/>
      <c r="D204" s="37"/>
      <c r="E204" s="16">
        <v>43466</v>
      </c>
      <c r="F204" s="16">
        <v>45657</v>
      </c>
      <c r="G204" s="17">
        <v>2022</v>
      </c>
      <c r="H204" s="27">
        <f t="shared" si="23"/>
        <v>1466.2</v>
      </c>
      <c r="I204" s="27">
        <v>0</v>
      </c>
      <c r="J204" s="27"/>
      <c r="K204" s="27">
        <v>1466.2</v>
      </c>
      <c r="L204" s="27">
        <v>0</v>
      </c>
    </row>
    <row r="205" spans="1:12" ht="15.75">
      <c r="A205" s="4"/>
      <c r="B205" s="22"/>
      <c r="C205" s="34"/>
      <c r="D205" s="37"/>
      <c r="E205" s="16">
        <v>43466</v>
      </c>
      <c r="F205" s="16">
        <v>45657</v>
      </c>
      <c r="G205" s="17">
        <v>2023</v>
      </c>
      <c r="H205" s="27">
        <f t="shared" si="23"/>
        <v>1540.5</v>
      </c>
      <c r="I205" s="27"/>
      <c r="J205" s="27"/>
      <c r="K205" s="27">
        <v>1540.5</v>
      </c>
      <c r="L205" s="27"/>
    </row>
    <row r="206" spans="1:12" ht="15.75">
      <c r="A206" s="4"/>
      <c r="B206" s="22"/>
      <c r="C206" s="35"/>
      <c r="D206" s="38"/>
      <c r="E206" s="16">
        <v>43466</v>
      </c>
      <c r="F206" s="16">
        <v>45657</v>
      </c>
      <c r="G206" s="17">
        <v>2024</v>
      </c>
      <c r="H206" s="27">
        <f t="shared" si="23"/>
        <v>1681.9</v>
      </c>
      <c r="I206" s="27">
        <v>0</v>
      </c>
      <c r="J206" s="27"/>
      <c r="K206" s="27">
        <v>1681.9</v>
      </c>
      <c r="L206" s="27">
        <v>0</v>
      </c>
    </row>
    <row r="207" spans="1:12" s="26" customFormat="1" ht="15.75">
      <c r="A207" s="23"/>
      <c r="B207" s="22"/>
      <c r="C207" s="24" t="s">
        <v>4</v>
      </c>
      <c r="D207" s="24"/>
      <c r="E207" s="24"/>
      <c r="F207" s="24"/>
      <c r="G207" s="25"/>
      <c r="H207" s="27">
        <f>SUM(H201:H206)</f>
        <v>8694</v>
      </c>
      <c r="I207" s="27">
        <f>SUM(I201:I206)</f>
        <v>0</v>
      </c>
      <c r="J207" s="27">
        <f>SUM(J201:J206)</f>
        <v>0</v>
      </c>
      <c r="K207" s="27">
        <f>SUM(K201:K206)</f>
        <v>8694</v>
      </c>
      <c r="L207" s="27">
        <f>SUM(L201:L206)</f>
        <v>0</v>
      </c>
    </row>
    <row r="208" spans="1:12" ht="15.75">
      <c r="A208" s="4"/>
      <c r="B208" s="22"/>
      <c r="C208" s="36" t="s">
        <v>48</v>
      </c>
      <c r="D208" s="36" t="s">
        <v>10</v>
      </c>
      <c r="E208" s="16">
        <v>43466</v>
      </c>
      <c r="F208" s="16">
        <v>45657</v>
      </c>
      <c r="G208" s="17">
        <v>2019</v>
      </c>
      <c r="H208" s="18">
        <f aca="true" t="shared" si="24" ref="H208:H213">SUM(I208:L208)</f>
        <v>1393.8</v>
      </c>
      <c r="I208" s="18">
        <f aca="true" t="shared" si="25" ref="I208:L213">SUM(I215,I222,I229,I236)</f>
        <v>0</v>
      </c>
      <c r="J208" s="18">
        <f t="shared" si="25"/>
        <v>270</v>
      </c>
      <c r="K208" s="18">
        <f t="shared" si="25"/>
        <v>1123.8</v>
      </c>
      <c r="L208" s="18">
        <f t="shared" si="25"/>
        <v>0</v>
      </c>
    </row>
    <row r="209" spans="1:12" ht="15.75">
      <c r="A209" s="4"/>
      <c r="B209" s="22"/>
      <c r="C209" s="34"/>
      <c r="D209" s="37"/>
      <c r="E209" s="16">
        <v>43466</v>
      </c>
      <c r="F209" s="16">
        <v>45657</v>
      </c>
      <c r="G209" s="17">
        <v>2020</v>
      </c>
      <c r="H209" s="18">
        <f t="shared" si="24"/>
        <v>1105.6</v>
      </c>
      <c r="I209" s="18">
        <f t="shared" si="25"/>
        <v>0</v>
      </c>
      <c r="J209" s="18">
        <f t="shared" si="25"/>
        <v>0</v>
      </c>
      <c r="K209" s="18">
        <f t="shared" si="25"/>
        <v>1105.6</v>
      </c>
      <c r="L209" s="18">
        <f t="shared" si="25"/>
        <v>0</v>
      </c>
    </row>
    <row r="210" spans="1:12" ht="15.75">
      <c r="A210" s="4"/>
      <c r="B210" s="22"/>
      <c r="C210" s="34"/>
      <c r="D210" s="37"/>
      <c r="E210" s="16">
        <v>43466</v>
      </c>
      <c r="F210" s="16">
        <v>45657</v>
      </c>
      <c r="G210" s="17">
        <v>2021</v>
      </c>
      <c r="H210" s="18">
        <f t="shared" si="24"/>
        <v>1090.1</v>
      </c>
      <c r="I210" s="18">
        <f t="shared" si="25"/>
        <v>0</v>
      </c>
      <c r="J210" s="18">
        <f t="shared" si="25"/>
        <v>0</v>
      </c>
      <c r="K210" s="18">
        <f t="shared" si="25"/>
        <v>1090.1</v>
      </c>
      <c r="L210" s="18">
        <f t="shared" si="25"/>
        <v>0</v>
      </c>
    </row>
    <row r="211" spans="1:12" ht="15.75">
      <c r="A211" s="4"/>
      <c r="B211" s="22"/>
      <c r="C211" s="34"/>
      <c r="D211" s="37"/>
      <c r="E211" s="16">
        <v>43466</v>
      </c>
      <c r="F211" s="16">
        <v>45657</v>
      </c>
      <c r="G211" s="17">
        <v>2022</v>
      </c>
      <c r="H211" s="18">
        <f t="shared" si="24"/>
        <v>1060.2</v>
      </c>
      <c r="I211" s="18">
        <f t="shared" si="25"/>
        <v>0</v>
      </c>
      <c r="J211" s="18">
        <f t="shared" si="25"/>
        <v>0</v>
      </c>
      <c r="K211" s="18">
        <f t="shared" si="25"/>
        <v>1060.2</v>
      </c>
      <c r="L211" s="18">
        <f t="shared" si="25"/>
        <v>0</v>
      </c>
    </row>
    <row r="212" spans="1:12" ht="15.75">
      <c r="A212" s="4"/>
      <c r="B212" s="22"/>
      <c r="C212" s="34"/>
      <c r="D212" s="37"/>
      <c r="E212" s="16">
        <v>43466</v>
      </c>
      <c r="F212" s="16">
        <v>45657</v>
      </c>
      <c r="G212" s="17">
        <v>2023</v>
      </c>
      <c r="H212" s="18">
        <f t="shared" si="24"/>
        <v>1090.4</v>
      </c>
      <c r="I212" s="18">
        <f t="shared" si="25"/>
        <v>0</v>
      </c>
      <c r="J212" s="18">
        <f t="shared" si="25"/>
        <v>0</v>
      </c>
      <c r="K212" s="18">
        <f t="shared" si="25"/>
        <v>1090.4</v>
      </c>
      <c r="L212" s="18">
        <f t="shared" si="25"/>
        <v>0</v>
      </c>
    </row>
    <row r="213" spans="1:12" ht="15.75">
      <c r="A213" s="4"/>
      <c r="B213" s="22"/>
      <c r="C213" s="35"/>
      <c r="D213" s="38"/>
      <c r="E213" s="16">
        <v>43466</v>
      </c>
      <c r="F213" s="16">
        <v>45657</v>
      </c>
      <c r="G213" s="17">
        <v>2024</v>
      </c>
      <c r="H213" s="18">
        <f t="shared" si="24"/>
        <v>1016.8</v>
      </c>
      <c r="I213" s="18">
        <f t="shared" si="25"/>
        <v>0</v>
      </c>
      <c r="J213" s="18">
        <f t="shared" si="25"/>
        <v>0</v>
      </c>
      <c r="K213" s="18">
        <f t="shared" si="25"/>
        <v>1016.8</v>
      </c>
      <c r="L213" s="18">
        <f t="shared" si="25"/>
        <v>0</v>
      </c>
    </row>
    <row r="214" spans="1:12" s="26" customFormat="1" ht="15.75">
      <c r="A214" s="23"/>
      <c r="B214" s="22"/>
      <c r="C214" s="24" t="s">
        <v>4</v>
      </c>
      <c r="D214" s="24"/>
      <c r="E214" s="24"/>
      <c r="F214" s="24"/>
      <c r="G214" s="25"/>
      <c r="H214" s="18">
        <f>SUM(H208:H213)</f>
        <v>6756.900000000001</v>
      </c>
      <c r="I214" s="18">
        <f>SUM(I208:I213)</f>
        <v>0</v>
      </c>
      <c r="J214" s="18">
        <f>SUM(J208:J213)</f>
        <v>270</v>
      </c>
      <c r="K214" s="18">
        <f>SUM(K208:K213)</f>
        <v>6486.900000000001</v>
      </c>
      <c r="L214" s="18">
        <f>SUM(L208:L213)</f>
        <v>0</v>
      </c>
    </row>
    <row r="215" spans="1:12" ht="15.75">
      <c r="A215" s="4"/>
      <c r="B215" s="22"/>
      <c r="C215" s="36" t="s">
        <v>44</v>
      </c>
      <c r="D215" s="36" t="s">
        <v>10</v>
      </c>
      <c r="E215" s="16">
        <v>43466</v>
      </c>
      <c r="F215" s="16">
        <v>45657</v>
      </c>
      <c r="G215" s="17">
        <v>2019</v>
      </c>
      <c r="H215" s="27">
        <f aca="true" t="shared" si="26" ref="H215:H220">SUM(I215:L215)</f>
        <v>33.2</v>
      </c>
      <c r="I215" s="27">
        <v>0</v>
      </c>
      <c r="J215" s="27">
        <v>0</v>
      </c>
      <c r="K215" s="27">
        <v>33.2</v>
      </c>
      <c r="L215" s="27">
        <v>0</v>
      </c>
    </row>
    <row r="216" spans="1:12" ht="15.75">
      <c r="A216" s="4"/>
      <c r="B216" s="22"/>
      <c r="C216" s="34"/>
      <c r="D216" s="37"/>
      <c r="E216" s="16">
        <v>43466</v>
      </c>
      <c r="F216" s="16">
        <v>45657</v>
      </c>
      <c r="G216" s="17">
        <v>2020</v>
      </c>
      <c r="H216" s="27">
        <f t="shared" si="26"/>
        <v>99.2</v>
      </c>
      <c r="I216" s="27">
        <v>0</v>
      </c>
      <c r="J216" s="27">
        <v>0</v>
      </c>
      <c r="K216" s="27">
        <v>99.2</v>
      </c>
      <c r="L216" s="27">
        <v>0</v>
      </c>
    </row>
    <row r="217" spans="1:12" ht="15.75">
      <c r="A217" s="4"/>
      <c r="B217" s="22"/>
      <c r="C217" s="34"/>
      <c r="D217" s="37"/>
      <c r="E217" s="16">
        <v>43466</v>
      </c>
      <c r="F217" s="16">
        <v>45657</v>
      </c>
      <c r="G217" s="17">
        <v>2021</v>
      </c>
      <c r="H217" s="27">
        <f t="shared" si="26"/>
        <v>33.2</v>
      </c>
      <c r="I217" s="27">
        <v>0</v>
      </c>
      <c r="J217" s="27">
        <v>0</v>
      </c>
      <c r="K217" s="27">
        <v>33.2</v>
      </c>
      <c r="L217" s="27">
        <v>0</v>
      </c>
    </row>
    <row r="218" spans="1:12" ht="15.75">
      <c r="A218" s="4"/>
      <c r="B218" s="22"/>
      <c r="C218" s="34"/>
      <c r="D218" s="37"/>
      <c r="E218" s="16">
        <v>43466</v>
      </c>
      <c r="F218" s="16">
        <v>45657</v>
      </c>
      <c r="G218" s="17">
        <v>2022</v>
      </c>
      <c r="H218" s="27">
        <f t="shared" si="26"/>
        <v>33.2</v>
      </c>
      <c r="I218" s="27">
        <v>0</v>
      </c>
      <c r="J218" s="27">
        <v>0</v>
      </c>
      <c r="K218" s="27">
        <v>33.2</v>
      </c>
      <c r="L218" s="27">
        <v>0</v>
      </c>
    </row>
    <row r="219" spans="1:12" ht="15.75">
      <c r="A219" s="4"/>
      <c r="B219" s="22"/>
      <c r="C219" s="34"/>
      <c r="D219" s="37"/>
      <c r="E219" s="16">
        <v>43466</v>
      </c>
      <c r="F219" s="16">
        <v>45657</v>
      </c>
      <c r="G219" s="17">
        <v>2023</v>
      </c>
      <c r="H219" s="27">
        <f t="shared" si="26"/>
        <v>105.8</v>
      </c>
      <c r="I219" s="27">
        <v>0</v>
      </c>
      <c r="J219" s="27">
        <v>0</v>
      </c>
      <c r="K219" s="27">
        <v>105.8</v>
      </c>
      <c r="L219" s="27">
        <v>0</v>
      </c>
    </row>
    <row r="220" spans="1:12" ht="15.75">
      <c r="A220" s="4"/>
      <c r="B220" s="22"/>
      <c r="C220" s="34"/>
      <c r="D220" s="38"/>
      <c r="E220" s="16">
        <v>43466</v>
      </c>
      <c r="F220" s="16">
        <v>45657</v>
      </c>
      <c r="G220" s="17">
        <v>2024</v>
      </c>
      <c r="H220" s="27">
        <f t="shared" si="26"/>
        <v>33.2</v>
      </c>
      <c r="I220" s="27">
        <v>0</v>
      </c>
      <c r="J220" s="27">
        <v>0</v>
      </c>
      <c r="K220" s="27">
        <v>33.2</v>
      </c>
      <c r="L220" s="27">
        <v>0</v>
      </c>
    </row>
    <row r="221" spans="1:12" ht="15.75">
      <c r="A221" s="4"/>
      <c r="B221" s="22"/>
      <c r="C221" s="35"/>
      <c r="D221" s="29"/>
      <c r="E221" s="16"/>
      <c r="F221" s="16"/>
      <c r="G221" s="17"/>
      <c r="H221" s="27">
        <f>SUM(H215:H220)</f>
        <v>337.8</v>
      </c>
      <c r="I221" s="27">
        <f>SUM(I215:I220)</f>
        <v>0</v>
      </c>
      <c r="J221" s="27">
        <f>SUM(J215:J220)</f>
        <v>0</v>
      </c>
      <c r="K221" s="27">
        <f>SUM(K215:K220)</f>
        <v>337.8</v>
      </c>
      <c r="L221" s="27">
        <f>SUM(L215:L220)</f>
        <v>0</v>
      </c>
    </row>
    <row r="222" spans="1:12" ht="15.75">
      <c r="A222" s="4"/>
      <c r="B222" s="22"/>
      <c r="C222" s="33" t="s">
        <v>45</v>
      </c>
      <c r="D222" s="36" t="s">
        <v>10</v>
      </c>
      <c r="E222" s="16">
        <v>43466</v>
      </c>
      <c r="F222" s="16">
        <v>45657</v>
      </c>
      <c r="G222" s="17">
        <v>2019</v>
      </c>
      <c r="H222" s="27">
        <f>SUM(I222:L222)</f>
        <v>648.5</v>
      </c>
      <c r="I222" s="27">
        <v>0</v>
      </c>
      <c r="J222" s="27">
        <v>270</v>
      </c>
      <c r="K222" s="27">
        <v>378.5</v>
      </c>
      <c r="L222" s="27">
        <v>0</v>
      </c>
    </row>
    <row r="223" spans="1:12" ht="15.75">
      <c r="A223" s="4"/>
      <c r="B223" s="22"/>
      <c r="C223" s="34"/>
      <c r="D223" s="37"/>
      <c r="E223" s="16">
        <v>43466</v>
      </c>
      <c r="F223" s="16">
        <v>45657</v>
      </c>
      <c r="G223" s="17">
        <v>2020</v>
      </c>
      <c r="H223" s="27">
        <f aca="true" t="shared" si="27" ref="H223:H235">SUM(I223:L223)</f>
        <v>281.3</v>
      </c>
      <c r="I223" s="27">
        <v>0</v>
      </c>
      <c r="J223" s="27">
        <v>0</v>
      </c>
      <c r="K223" s="27">
        <v>281.3</v>
      </c>
      <c r="L223" s="27">
        <v>0</v>
      </c>
    </row>
    <row r="224" spans="1:12" ht="15.75">
      <c r="A224" s="4"/>
      <c r="B224" s="22"/>
      <c r="C224" s="34"/>
      <c r="D224" s="37"/>
      <c r="E224" s="16">
        <v>43466</v>
      </c>
      <c r="F224" s="16">
        <v>45657</v>
      </c>
      <c r="G224" s="17">
        <v>2021</v>
      </c>
      <c r="H224" s="27">
        <f t="shared" si="27"/>
        <v>318.6</v>
      </c>
      <c r="I224" s="27">
        <v>0</v>
      </c>
      <c r="J224" s="27">
        <v>0</v>
      </c>
      <c r="K224" s="27">
        <v>318.6</v>
      </c>
      <c r="L224" s="27">
        <v>0</v>
      </c>
    </row>
    <row r="225" spans="1:12" ht="15.75">
      <c r="A225" s="4"/>
      <c r="B225" s="22"/>
      <c r="C225" s="34"/>
      <c r="D225" s="37"/>
      <c r="E225" s="16">
        <v>43466</v>
      </c>
      <c r="F225" s="16">
        <v>45657</v>
      </c>
      <c r="G225" s="17">
        <v>2022</v>
      </c>
      <c r="H225" s="27">
        <f t="shared" si="27"/>
        <v>274.6</v>
      </c>
      <c r="I225" s="27">
        <v>0</v>
      </c>
      <c r="J225" s="27">
        <v>0</v>
      </c>
      <c r="K225" s="27">
        <v>274.6</v>
      </c>
      <c r="L225" s="27">
        <v>0</v>
      </c>
    </row>
    <row r="226" spans="1:12" ht="15.75">
      <c r="A226" s="4"/>
      <c r="B226" s="22"/>
      <c r="C226" s="34"/>
      <c r="D226" s="37"/>
      <c r="E226" s="16">
        <v>43466</v>
      </c>
      <c r="F226" s="16">
        <v>45657</v>
      </c>
      <c r="G226" s="17">
        <v>2023</v>
      </c>
      <c r="H226" s="27">
        <f t="shared" si="27"/>
        <v>217.8</v>
      </c>
      <c r="I226" s="27">
        <v>0</v>
      </c>
      <c r="J226" s="27">
        <v>0</v>
      </c>
      <c r="K226" s="27">
        <v>217.8</v>
      </c>
      <c r="L226" s="27">
        <v>0</v>
      </c>
    </row>
    <row r="227" spans="1:12" ht="15.75">
      <c r="A227" s="4"/>
      <c r="B227" s="22"/>
      <c r="C227" s="34"/>
      <c r="D227" s="38"/>
      <c r="E227" s="16">
        <v>43466</v>
      </c>
      <c r="F227" s="16">
        <v>45657</v>
      </c>
      <c r="G227" s="17">
        <v>2024</v>
      </c>
      <c r="H227" s="27">
        <f t="shared" si="27"/>
        <v>201.4</v>
      </c>
      <c r="I227" s="27">
        <v>0</v>
      </c>
      <c r="J227" s="27">
        <v>0</v>
      </c>
      <c r="K227" s="27">
        <v>201.4</v>
      </c>
      <c r="L227" s="27">
        <v>0</v>
      </c>
    </row>
    <row r="228" spans="1:12" ht="15.75">
      <c r="A228" s="4"/>
      <c r="B228" s="22"/>
      <c r="C228" s="35"/>
      <c r="D228" s="28"/>
      <c r="E228" s="16"/>
      <c r="F228" s="16"/>
      <c r="G228" s="17"/>
      <c r="H228" s="27">
        <f>SUM(I228:L228)</f>
        <v>1942.2</v>
      </c>
      <c r="I228" s="27">
        <f>SUM(I222:I227)</f>
        <v>0</v>
      </c>
      <c r="J228" s="27">
        <f>SUM(J222:J227)</f>
        <v>270</v>
      </c>
      <c r="K228" s="27">
        <f>SUM(K222:K227)</f>
        <v>1672.2</v>
      </c>
      <c r="L228" s="27">
        <f>SUM(L222:L227)</f>
        <v>0</v>
      </c>
    </row>
    <row r="229" spans="1:12" ht="15.75">
      <c r="A229" s="4"/>
      <c r="B229" s="22"/>
      <c r="C229" s="33" t="s">
        <v>46</v>
      </c>
      <c r="D229" s="36" t="s">
        <v>10</v>
      </c>
      <c r="E229" s="16">
        <v>43466</v>
      </c>
      <c r="F229" s="16">
        <v>45657</v>
      </c>
      <c r="G229" s="17">
        <v>2019</v>
      </c>
      <c r="H229" s="27">
        <f t="shared" si="27"/>
        <v>153.8</v>
      </c>
      <c r="I229" s="27">
        <v>0</v>
      </c>
      <c r="J229" s="27">
        <v>0</v>
      </c>
      <c r="K229" s="27">
        <v>153.8</v>
      </c>
      <c r="L229" s="27">
        <v>0</v>
      </c>
    </row>
    <row r="230" spans="1:12" ht="15.75">
      <c r="A230" s="4"/>
      <c r="B230" s="22"/>
      <c r="C230" s="34"/>
      <c r="D230" s="37"/>
      <c r="E230" s="16">
        <v>43466</v>
      </c>
      <c r="F230" s="16">
        <v>45657</v>
      </c>
      <c r="G230" s="17">
        <v>2020</v>
      </c>
      <c r="H230" s="27">
        <f t="shared" si="27"/>
        <v>157.6</v>
      </c>
      <c r="I230" s="27">
        <v>0</v>
      </c>
      <c r="J230" s="27">
        <v>0</v>
      </c>
      <c r="K230" s="27">
        <v>157.6</v>
      </c>
      <c r="L230" s="27">
        <v>0</v>
      </c>
    </row>
    <row r="231" spans="1:12" ht="15.75">
      <c r="A231" s="4"/>
      <c r="B231" s="22"/>
      <c r="C231" s="34"/>
      <c r="D231" s="37"/>
      <c r="E231" s="16">
        <v>43466</v>
      </c>
      <c r="F231" s="16">
        <v>45657</v>
      </c>
      <c r="G231" s="17">
        <v>2021</v>
      </c>
      <c r="H231" s="27">
        <f t="shared" si="27"/>
        <v>161.5</v>
      </c>
      <c r="I231" s="27">
        <v>0</v>
      </c>
      <c r="J231" s="27">
        <v>0</v>
      </c>
      <c r="K231" s="27">
        <v>161.5</v>
      </c>
      <c r="L231" s="27">
        <v>0</v>
      </c>
    </row>
    <row r="232" spans="1:12" ht="15.75">
      <c r="A232" s="4"/>
      <c r="B232" s="22"/>
      <c r="C232" s="34"/>
      <c r="D232" s="37"/>
      <c r="E232" s="16">
        <v>43466</v>
      </c>
      <c r="F232" s="16">
        <v>45657</v>
      </c>
      <c r="G232" s="17">
        <v>2022</v>
      </c>
      <c r="H232" s="27">
        <f t="shared" si="27"/>
        <v>165.60000000000002</v>
      </c>
      <c r="I232" s="27">
        <v>0</v>
      </c>
      <c r="J232" s="27">
        <v>0</v>
      </c>
      <c r="K232" s="27">
        <v>165.60000000000002</v>
      </c>
      <c r="L232" s="27">
        <v>0</v>
      </c>
    </row>
    <row r="233" spans="1:12" ht="15.75">
      <c r="A233" s="4"/>
      <c r="B233" s="22"/>
      <c r="C233" s="34"/>
      <c r="D233" s="37"/>
      <c r="E233" s="16">
        <v>43466</v>
      </c>
      <c r="F233" s="16">
        <v>45657</v>
      </c>
      <c r="G233" s="17">
        <v>2023</v>
      </c>
      <c r="H233" s="27">
        <f t="shared" si="27"/>
        <v>169.79999999999998</v>
      </c>
      <c r="I233" s="27">
        <v>0</v>
      </c>
      <c r="J233" s="27">
        <v>0</v>
      </c>
      <c r="K233" s="27">
        <v>169.79999999999998</v>
      </c>
      <c r="L233" s="27">
        <v>0</v>
      </c>
    </row>
    <row r="234" spans="1:12" ht="15.75">
      <c r="A234" s="4"/>
      <c r="B234" s="22"/>
      <c r="C234" s="34"/>
      <c r="D234" s="38"/>
      <c r="E234" s="16">
        <v>43466</v>
      </c>
      <c r="F234" s="16">
        <v>45657</v>
      </c>
      <c r="G234" s="17">
        <v>2024</v>
      </c>
      <c r="H234" s="27">
        <f t="shared" si="27"/>
        <v>174.2</v>
      </c>
      <c r="I234" s="27">
        <v>0</v>
      </c>
      <c r="J234" s="27">
        <v>0</v>
      </c>
      <c r="K234" s="27">
        <v>174.2</v>
      </c>
      <c r="L234" s="27">
        <v>0</v>
      </c>
    </row>
    <row r="235" spans="1:12" ht="15.75">
      <c r="A235" s="4"/>
      <c r="B235" s="22"/>
      <c r="C235" s="35"/>
      <c r="D235" s="28"/>
      <c r="E235" s="16"/>
      <c r="F235" s="16"/>
      <c r="G235" s="17"/>
      <c r="H235" s="27">
        <f t="shared" si="27"/>
        <v>982.5</v>
      </c>
      <c r="I235" s="27">
        <f>SUM(I229:I234)</f>
        <v>0</v>
      </c>
      <c r="J235" s="27">
        <f>SUM(J229:J234)</f>
        <v>0</v>
      </c>
      <c r="K235" s="27">
        <f>SUM(K229:K234)</f>
        <v>982.5</v>
      </c>
      <c r="L235" s="27">
        <f>SUM(L229:L234)</f>
        <v>0</v>
      </c>
    </row>
    <row r="236" spans="1:12" ht="15.75">
      <c r="A236" s="4"/>
      <c r="B236" s="22"/>
      <c r="C236" s="33" t="s">
        <v>47</v>
      </c>
      <c r="D236" s="36" t="s">
        <v>10</v>
      </c>
      <c r="E236" s="16">
        <v>43466</v>
      </c>
      <c r="F236" s="16">
        <v>45657</v>
      </c>
      <c r="G236" s="17">
        <v>2019</v>
      </c>
      <c r="H236" s="27">
        <f aca="true" t="shared" si="28" ref="H236:H242">SUM(I236:L236)</f>
        <v>558.3</v>
      </c>
      <c r="I236" s="27">
        <v>0</v>
      </c>
      <c r="J236" s="27">
        <v>0</v>
      </c>
      <c r="K236" s="27">
        <v>558.3</v>
      </c>
      <c r="L236" s="27">
        <v>0</v>
      </c>
    </row>
    <row r="237" spans="1:12" ht="15.75">
      <c r="A237" s="4"/>
      <c r="B237" s="22"/>
      <c r="C237" s="34"/>
      <c r="D237" s="37"/>
      <c r="E237" s="16">
        <v>43466</v>
      </c>
      <c r="F237" s="16">
        <v>45657</v>
      </c>
      <c r="G237" s="17">
        <v>2020</v>
      </c>
      <c r="H237" s="27">
        <f t="shared" si="28"/>
        <v>567.5</v>
      </c>
      <c r="I237" s="27">
        <v>0</v>
      </c>
      <c r="J237" s="27">
        <v>0</v>
      </c>
      <c r="K237" s="27">
        <v>567.5</v>
      </c>
      <c r="L237" s="27">
        <v>0</v>
      </c>
    </row>
    <row r="238" spans="1:12" ht="15.75">
      <c r="A238" s="4"/>
      <c r="B238" s="22"/>
      <c r="C238" s="34"/>
      <c r="D238" s="37"/>
      <c r="E238" s="16">
        <v>43466</v>
      </c>
      <c r="F238" s="16">
        <v>45657</v>
      </c>
      <c r="G238" s="17">
        <v>2021</v>
      </c>
      <c r="H238" s="27">
        <f t="shared" si="28"/>
        <v>576.8</v>
      </c>
      <c r="I238" s="27">
        <v>0</v>
      </c>
      <c r="J238" s="27">
        <v>0</v>
      </c>
      <c r="K238" s="27">
        <v>576.8</v>
      </c>
      <c r="L238" s="27">
        <v>0</v>
      </c>
    </row>
    <row r="239" spans="1:12" ht="15.75">
      <c r="A239" s="4"/>
      <c r="B239" s="22"/>
      <c r="C239" s="34"/>
      <c r="D239" s="37"/>
      <c r="E239" s="16">
        <v>43466</v>
      </c>
      <c r="F239" s="16">
        <v>45657</v>
      </c>
      <c r="G239" s="17">
        <v>2022</v>
      </c>
      <c r="H239" s="27">
        <f t="shared" si="28"/>
        <v>586.8</v>
      </c>
      <c r="I239" s="27">
        <v>0</v>
      </c>
      <c r="J239" s="27">
        <v>0</v>
      </c>
      <c r="K239" s="27">
        <v>586.8</v>
      </c>
      <c r="L239" s="27">
        <v>0</v>
      </c>
    </row>
    <row r="240" spans="1:12" ht="15.75">
      <c r="A240" s="4"/>
      <c r="B240" s="22"/>
      <c r="C240" s="34"/>
      <c r="D240" s="37"/>
      <c r="E240" s="16">
        <v>43466</v>
      </c>
      <c r="F240" s="16">
        <v>45657</v>
      </c>
      <c r="G240" s="17">
        <v>2023</v>
      </c>
      <c r="H240" s="27">
        <f t="shared" si="28"/>
        <v>597</v>
      </c>
      <c r="I240" s="27">
        <v>0</v>
      </c>
      <c r="J240" s="27">
        <v>0</v>
      </c>
      <c r="K240" s="27">
        <v>597</v>
      </c>
      <c r="L240" s="27">
        <v>0</v>
      </c>
    </row>
    <row r="241" spans="1:12" ht="15.75">
      <c r="A241" s="4"/>
      <c r="B241" s="22"/>
      <c r="C241" s="34"/>
      <c r="D241" s="38"/>
      <c r="E241" s="16">
        <v>43466</v>
      </c>
      <c r="F241" s="16">
        <v>45657</v>
      </c>
      <c r="G241" s="17">
        <v>2024</v>
      </c>
      <c r="H241" s="27">
        <f t="shared" si="28"/>
        <v>608</v>
      </c>
      <c r="I241" s="27">
        <v>0</v>
      </c>
      <c r="J241" s="27">
        <v>0</v>
      </c>
      <c r="K241" s="27">
        <v>608</v>
      </c>
      <c r="L241" s="27">
        <v>0</v>
      </c>
    </row>
    <row r="242" spans="1:12" ht="15.75">
      <c r="A242" s="4"/>
      <c r="B242" s="22"/>
      <c r="C242" s="35"/>
      <c r="D242" s="28"/>
      <c r="E242" s="16"/>
      <c r="F242" s="16"/>
      <c r="G242" s="17"/>
      <c r="H242" s="27">
        <f t="shared" si="28"/>
        <v>3494.3999999999996</v>
      </c>
      <c r="I242" s="27">
        <f>SUM(I236:I241)</f>
        <v>0</v>
      </c>
      <c r="J242" s="27">
        <f>SUM(J236:J241)</f>
        <v>0</v>
      </c>
      <c r="K242" s="27">
        <f>SUM(K236:K241)</f>
        <v>3494.3999999999996</v>
      </c>
      <c r="L242" s="27">
        <f>SUM(L236:L241)</f>
        <v>0</v>
      </c>
    </row>
  </sheetData>
  <sheetProtection/>
  <mergeCells count="73">
    <mergeCell ref="C2:L2"/>
    <mergeCell ref="D3:D4"/>
    <mergeCell ref="E3:F3"/>
    <mergeCell ref="H3:L3"/>
    <mergeCell ref="C5:C10"/>
    <mergeCell ref="D5:D10"/>
    <mergeCell ref="C12:C17"/>
    <mergeCell ref="D12:D17"/>
    <mergeCell ref="C19:C24"/>
    <mergeCell ref="D19:D24"/>
    <mergeCell ref="C26:C31"/>
    <mergeCell ref="D26:D31"/>
    <mergeCell ref="C33:C38"/>
    <mergeCell ref="D33:D38"/>
    <mergeCell ref="C40:C45"/>
    <mergeCell ref="D40:D45"/>
    <mergeCell ref="C47:C52"/>
    <mergeCell ref="D47:D52"/>
    <mergeCell ref="C54:C59"/>
    <mergeCell ref="D54:D59"/>
    <mergeCell ref="C159:C164"/>
    <mergeCell ref="D159:D164"/>
    <mergeCell ref="C61:C66"/>
    <mergeCell ref="D61:D66"/>
    <mergeCell ref="C68:C73"/>
    <mergeCell ref="D68:D73"/>
    <mergeCell ref="C75:C80"/>
    <mergeCell ref="D75:D80"/>
    <mergeCell ref="C82:C87"/>
    <mergeCell ref="D82:D87"/>
    <mergeCell ref="C89:C94"/>
    <mergeCell ref="D89:D94"/>
    <mergeCell ref="C96:C101"/>
    <mergeCell ref="D96:D101"/>
    <mergeCell ref="C103:C108"/>
    <mergeCell ref="D103:D108"/>
    <mergeCell ref="C110:C115"/>
    <mergeCell ref="D110:D115"/>
    <mergeCell ref="C117:C122"/>
    <mergeCell ref="D117:D122"/>
    <mergeCell ref="C124:C129"/>
    <mergeCell ref="D124:D129"/>
    <mergeCell ref="C152:C157"/>
    <mergeCell ref="D152:D157"/>
    <mergeCell ref="D187:D192"/>
    <mergeCell ref="C166:C171"/>
    <mergeCell ref="D166:D171"/>
    <mergeCell ref="C131:C136"/>
    <mergeCell ref="D131:D136"/>
    <mergeCell ref="C138:C143"/>
    <mergeCell ref="D138:D143"/>
    <mergeCell ref="C145:C150"/>
    <mergeCell ref="D145:D150"/>
    <mergeCell ref="D208:D213"/>
    <mergeCell ref="C215:C221"/>
    <mergeCell ref="D215:D220"/>
    <mergeCell ref="C201:C206"/>
    <mergeCell ref="D201:D206"/>
    <mergeCell ref="C173:C178"/>
    <mergeCell ref="D173:D178"/>
    <mergeCell ref="C180:C185"/>
    <mergeCell ref="D180:D185"/>
    <mergeCell ref="C187:C192"/>
    <mergeCell ref="H1:L1"/>
    <mergeCell ref="C236:C242"/>
    <mergeCell ref="D236:D241"/>
    <mergeCell ref="C222:C228"/>
    <mergeCell ref="D222:D227"/>
    <mergeCell ref="C229:C235"/>
    <mergeCell ref="D229:D234"/>
    <mergeCell ref="C194:C199"/>
    <mergeCell ref="D194:D199"/>
    <mergeCell ref="C208:C213"/>
  </mergeCells>
  <printOptions/>
  <pageMargins left="0.3937007874015748" right="0.3937007874015748" top="0.7874015748031497" bottom="0.5905511811023623" header="0.31496062992125984" footer="0.31496062992125984"/>
  <pageSetup fitToHeight="11" orientation="landscape" paperSize="9" scale="68" r:id="rId1"/>
  <headerFooter>
    <firstFooter>&amp;C
</firstFooter>
  </headerFooter>
  <rowBreaks count="5" manualBreakCount="5">
    <brk id="39" max="11" man="1"/>
    <brk id="81" max="11" man="1"/>
    <brk id="116" max="11" man="1"/>
    <brk id="158" max="11" man="1"/>
    <brk id="20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2013-12-23T14:02:05Z</cp:lastPrinted>
  <dcterms:created xsi:type="dcterms:W3CDTF">2006-09-16T00:00:00Z</dcterms:created>
  <dcterms:modified xsi:type="dcterms:W3CDTF">2018-12-06T15:04:02Z</dcterms:modified>
  <cp:category/>
  <cp:version/>
  <cp:contentType/>
  <cp:contentStatus/>
</cp:coreProperties>
</file>