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98" firstSheet="0" activeTab="0"/>
  </bookViews>
  <sheets>
    <sheet name="Лист2" sheetId="1" state="visible" r:id="rId2"/>
    <sheet name="Лист3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<sst xmlns="http://schemas.openxmlformats.org/spreadsheetml/2006/main" count="258" uniqueCount="167">
  <si>
    <t>Приложение № 2 к Программе</t>
  </si>
  <si>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</si>
  <si>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</si>
  <si>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</si>
  <si>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</si>
  <si>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</si>
  <si>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</si>
  <si>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</si>
  <si>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</si>
  <si>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</si>
  <si>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</si>
  <si>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</si>
  <si>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</si>
  <si>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</si>
  <si>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</si>
  <si>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</si>
  <si>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Муниципальная программа «Жилищно-коммунальное хозяйство, повышение степени благоустройства и повышение безопасности дорожного движения на территории Сланцевского городского поселения на 2016-2018 годы»</t>
  </si>
  <si>
    <t>Комитет ЖКХ, транспорта и инфраструктуры администрации Сланцевского муниципального района</t>
  </si>
  <si>
    <t>ИТОГО</t>
  </si>
  <si>
    <t>Подпрограмма 1 «Жилищно-коммунальное хозяйство»</t>
  </si>
  <si>
    <t>Основное мероприятие 1.1.  Помощь пострадавшим при пожаре</t>
  </si>
  <si>
    <t>Основное мероприятие 1.2.  Субсидия на возмещение части затрат МП "ККП" при оказании банных услуг населению</t>
  </si>
  <si>
    <t>Основное мероприятие 1.3. Разработка схемы газоснабжения и газификации муниципального образования Сланцевское городское поселение Сланцевского муниципального района Ленинградской области</t>
  </si>
  <si>
    <t>Основное мероприятие 1.4.Ремонт устройств, оборудования водопроводных и канализационных систем, другие расходы, осуществляемые в этих целях</t>
  </si>
  <si>
    <t>Итого по подпрограмме 1</t>
  </si>
  <si>
    <t>Подпрограмма 2 «Повышение степени благоустройства территории Сланцевского городского поселения»</t>
  </si>
  <si>
    <t>Основное мероприятие 2.1. Ликвидация несанкционированных свалок твердых бытовых отходов на территории Сланцевского городского поселения</t>
  </si>
  <si>
    <t>Основное мероприятие 2.2. Содержание свободных территорий Сланцевского городского поселения</t>
  </si>
  <si>
    <t>Основное мероприятие 2.3. Содержание городского кладбища в п. Сосновка Сланцевского городского поселения</t>
  </si>
  <si>
    <t>Основное мероприятие 2.4. Содержание гороского общественного туалета, расположенного по адресу г. Сланцы, ул. Ленина, в т.ч. выполнение работ по ремонту системы водоснабжения здания городского туалета</t>
  </si>
  <si>
    <t>Основное мероприятие 2.5. Канализация и очистка ливневых стоков</t>
  </si>
  <si>
    <t>Основное мероприятие 2.6. Техническое обслуживание и содержание канализационной насосной станции ливневых стоков</t>
  </si>
  <si>
    <t>Основное мероприятие 2.7. Эксплуатационно-техническое обслуживание и содержание сетей уличного освещения Сланцевского городского поселения</t>
  </si>
  <si>
    <t>Основное мероприятие 2.8.  Уличное освещение</t>
  </si>
  <si>
    <t>Основное мероприятие 2.9. Проведение неотложных аварийно-восстановительных работ на сетях уличного освещения Сланцевского городского поселения</t>
  </si>
  <si>
    <t>Основное мероприятие 2.10. Озеленение территории Сланцевского городского поселения</t>
  </si>
  <si>
    <t>Основное мероприятие 2.11. Содержание памятных мест и мест массового отдыха жителей города (прочие мероприятия по благоустройству территории Сланцевского городского поселения)</t>
  </si>
  <si>
    <t>Основное мероприятие 2.12. Обустройство остановочных павильонов</t>
  </si>
  <si>
    <t>Основное мероприятие 2.13. Приобретение и установка осветительного оборудования для мемориала братская могила воинов советской армии, погибших в годы ВОВ 1941-1945 «Северная окраина»</t>
  </si>
  <si>
    <t>Основное мероприятие 2.14 Обустройство и ремонт пешеходных дорожек</t>
  </si>
  <si>
    <t>Комитет по строительству и архитектуре администрации Сланцевского муниципального района</t>
  </si>
  <si>
    <t>Основное мероприятие 2.15. Расходы на подготовку и проведение мероприятий, посвященных Дню образования Ленинградской области, всего:</t>
  </si>
  <si>
    <t>Комитет ЖКХ, транспорта и инфраструктуры администрации Сланцевского муниципального района,   Комитет по строительству и архитектуре администрации Сланцевского муниципального района</t>
  </si>
  <si>
    <t>2.15.1. Приобретение и установка светоотражающих элементов на опоры уличного освещения</t>
  </si>
  <si>
    <t>2.15.2. Благоустройство территории СГП (работы по озеленению)</t>
  </si>
  <si>
    <t>2.15.3. Благоустройство территорий улиц, площадей, территорий рекреационного назначения с их санитарной очисткой</t>
  </si>
  <si>
    <t>2.15.4. Окраска малой архитектурной формы «Въездной знак Сланцы»</t>
  </si>
  <si>
    <t>2.15.5. Благоустройство парковой зоны у берега р. Плюсса, благоустройство площадки ул. Кирова, д. 53, ремонт железобетонных колонн, расположенных на Кингисеппском шоссе</t>
  </si>
  <si>
    <t>2.15.6. Приобретение и установка осветительного оборудования для системы уличного освещения Сланцевского городского поселения на участках ул. Кирова (от ул. Леина до ул. Партизанская) и на ул. Ленина (от ул. Кирова до Комсомольского шоссе)</t>
  </si>
  <si>
    <t>2.15.7. Благоустройство территории МКУК ГДК</t>
  </si>
  <si>
    <t>2.15.8. Приобретение и установка остановочных павильонов</t>
  </si>
  <si>
    <t>2.15.9. Приобретение и установка урн</t>
  </si>
  <si>
    <t>2.15.10. Приобретение установка скамеек</t>
  </si>
  <si>
    <t>2.15.11. Приобретения и установка конструкций озеленения</t>
  </si>
  <si>
    <t>2.15.12. Приобретение навесных цветочниц</t>
  </si>
  <si>
    <t>2.15.13 Устройство дорожки в парке за магазином "Муравей"</t>
  </si>
  <si>
    <t>2.15.14 Приобретение и установка урн, скамеек</t>
  </si>
  <si>
    <t>2.15.15 Ремонт пешеходного тротуара у здания МОУ "Сланцевская СОШ №3"</t>
  </si>
  <si>
    <t>2.15.16 Озеленение</t>
  </si>
  <si>
    <t>2.15.17 Уборка несанкционированных свалок</t>
  </si>
  <si>
    <t>2.15.18 Установка автобусных павильонов</t>
  </si>
  <si>
    <t>2.15.19 Обслуживание и содержаниесетей уличного освещения</t>
  </si>
  <si>
    <t>Основное мероприятие 2.16. Ремонт и содержание системы ливневой канализации</t>
  </si>
  <si>
    <t>Основное мероприятие 2.17. Озеленение территории, содержание ссвободных территорий, содержание памятных мест и мест массового отдыха жителей города (прочие мероприятия по благоустройству)</t>
  </si>
  <si>
    <t>Итого по подпрограмме 2</t>
  </si>
  <si>
    <t>Подпрограмма 3 «Повышение безопасности дорожного движения»</t>
  </si>
  <si>
    <t>Основное мероприятие 3.1. Содержание дорог и дорожных сооружений</t>
  </si>
  <si>
    <t>Основное мероприятие 3.2. Выполнение работ по нанесению горизонтальной дорожной разметки</t>
  </si>
  <si>
    <t>Основное мероприятие 3.3. Выполнение работ по обслуживанию технических средств организации дорожного движения на территории Сланцевского городского поселения</t>
  </si>
  <si>
    <t>Основное мероприятие 3.4. Внесение изменений в Проект организации дорожного движения на территории МО Сланцевское городское поселение</t>
  </si>
  <si>
    <t>Основное мероприятие 3.5. Установка дорожных знаков на территории Сланцевского городского поселения в соответствии с Проектом организации дорожного движения</t>
  </si>
  <si>
    <t>Основное мероприятие 3.6.  Оценка технического состояния автомобильных дорог общего пользования местного значения</t>
  </si>
  <si>
    <t>Основное мероприятие 3.7.Разработка проекта автобусной остановки</t>
  </si>
  <si>
    <t>Основное мероприятие 3.8. Содержание дорог и дорожных сооружений, нанесение горизонтальной дорожной разметки, установка технических средств организации дорожного движения.</t>
  </si>
  <si>
    <t>Итого по подпрограмме 3</t>
  </si>
  <si>
    <t>Подпрограмма 4 «Развитие части территории Сланцевского городского поселения»</t>
  </si>
  <si>
    <t>Основное мероприятие 4.1.  Ремонт автомобильных дорог общего пользования местного знаения, расположенных в границах населенных пунктов Сланцевского городского поселения</t>
  </si>
  <si>
    <t>Итого по подпрограмме 4</t>
  </si>
  <si>
    <t>Подпрограмма 5 «Капитальный ремонт и ремонт автомобильных дорог общего пользования местного значения и дворовых территорий многоквартирных домов»</t>
  </si>
  <si>
    <t>Комитет ЖКХ, транспрта и инфраструктуры, Комитет по строительству и архитектуре администрации Сланцевского муниципального района</t>
  </si>
  <si>
    <t>Комитет ЖКХ, танспрта и инфраструктуры, Комитет по строительству и архитектуре администрации Сланцевского муниципального района</t>
  </si>
  <si>
    <r>
      <t>Основное мероприятие 5.1
</t>
    </r>
    <r>
      <rPr>
        <sz val="10"/>
        <color rgb="FF000000"/>
        <rFont val="Times New Roman"/>
        <family val="1"/>
        <charset val="204"/>
      </rPr>
      <t>Ремонт дорог общего пользования местного значения, ВСЕГО:</t>
    </r>
  </si>
  <si>
    <t>Из них:</t>
  </si>
  <si>
    <t>5.1.1. Капитальный ремонт и Ремонт асфальтобетонного покрытия дорог общего пользования местного значения к проведению Дня образования Ленинградской области, ВСЕГО:</t>
  </si>
  <si>
    <t>из них по объектам:</t>
  </si>
  <si>
    <t>5.1.1.1. Ремонт тротуара от больничного городка взрослая поликлиника) до моста через реку Кушелка</t>
  </si>
  <si>
    <t>5.1.1.2. Обустройство и ремонт парковочных мест и тротуаров</t>
  </si>
  <si>
    <t>5.1.1.3. Обустройство автобусных остановок, установка автобусных павильонов, обустройство остановочной площадки</t>
  </si>
  <si>
    <t>5.1.2. Капитальный ремонт и Ремонт асфальтобетонного покрытия дороги общего пользования местного значения, ВСЕГО:</t>
  </si>
  <si>
    <t>В том числе по объектам:</t>
  </si>
  <si>
    <r>
      <t>5.1.2.1.Ремонт асфальтобетонного покрытия дороги общего пользования местного значения ул. Привокзальная в г. Сланцы Ленинградской области </t>
    </r>
    <r>
      <rPr>
        <sz val="10"/>
        <color rgb="FF000000"/>
        <rFont val="Times New Roman"/>
        <family val="1"/>
        <charset val="204"/>
      </rPr>
      <t>(</t>
    </r>
    <r>
      <rPr>
        <sz val="10"/>
        <rFont val="Times New Roman"/>
        <family val="1"/>
        <charset val="204"/>
      </rPr>
      <t>L =  </t>
    </r>
    <r>
      <rPr>
        <sz val="10"/>
        <color rgb="FF000000"/>
        <rFont val="Times New Roman"/>
        <family val="1"/>
        <charset val="204"/>
      </rPr>
      <t>0,4 км.</t>
    </r>
    <r>
      <rPr>
        <sz val="10"/>
        <rFont val="Times New Roman"/>
        <family val="1"/>
        <charset val="204"/>
      </rPr>
      <t>, S =  </t>
    </r>
    <r>
      <rPr>
        <sz val="10"/>
        <color rgb="FF000000"/>
        <rFont val="Times New Roman"/>
        <family val="1"/>
        <charset val="204"/>
      </rPr>
      <t>2806 м</t>
    </r>
    <r>
      <rPr>
        <sz val="10"/>
        <rFont val="Times New Roman"/>
        <family val="1"/>
        <charset val="128"/>
      </rPr>
      <t>²</t>
    </r>
    <r>
      <rPr>
        <sz val="10"/>
        <rFont val="Times New Roman"/>
        <family val="1"/>
        <charset val="204"/>
      </rPr>
      <t>)</t>
    </r>
  </si>
  <si>
    <t>5.1.2.2. Ремонт асфальтобетонного покрытия дороги общего пользования местного значения на улице Ленина (участок от Кировского моста до перекрестка с Комсомольским шоссе) в г. Сланцы Ленинградской области (L =  0,144 км., S =  1 480 м2)</t>
  </si>
  <si>
    <t>5.1.2.3. Ремонт асфальтобетонного покрытия дороги общего пользования местного значения на улице  Дорожная (участок от ПК0+0 до ПК0+90) в г. Сланцы Ленинградской области (L =  0,090 км., S =  1 250 м2)</t>
  </si>
  <si>
    <t>5.1.2.4. Ремонт асфальтобетонного покрытия - улицы 1 Мая</t>
  </si>
  <si>
    <t>5.1.3. Капитальный ремонт и ремонт автомобильных дорог общего пользования местного значения, имеющих приоритетный социально значимый характеристикам, ВСЕГО:</t>
  </si>
  <si>
    <r>
      <t>5.1.3.1. Ремонт асфальтобетонного покрытия дороги общего пользования местного значения ул. Дзержинского в г. Сланцы Ленинградской области (</t>
    </r>
    <r>
      <rPr>
        <i val="true"/>
        <sz val="10"/>
        <rFont val="Times New Roman"/>
        <family val="1"/>
        <charset val="204"/>
      </rPr>
      <t>L =  </t>
    </r>
    <r>
      <rPr>
        <i val="true"/>
        <sz val="10"/>
        <color rgb="FF000000"/>
        <rFont val="Times New Roman"/>
        <family val="1"/>
        <charset val="204"/>
      </rPr>
      <t>0,99 км.</t>
    </r>
    <r>
      <rPr>
        <i val="true"/>
        <sz val="10"/>
        <rFont val="Times New Roman"/>
        <family val="1"/>
        <charset val="204"/>
      </rPr>
      <t>, S =  </t>
    </r>
    <r>
      <rPr>
        <i val="true"/>
        <sz val="10"/>
        <color rgb="FF000000"/>
        <rFont val="Times New Roman"/>
        <family val="1"/>
        <charset val="204"/>
      </rPr>
      <t>6178 м</t>
    </r>
    <r>
      <rPr>
        <i val="true"/>
        <sz val="10"/>
        <rFont val="Times New Roman"/>
        <family val="1"/>
        <charset val="128"/>
      </rPr>
      <t>²</t>
    </r>
    <r>
      <rPr>
        <i val="true"/>
        <sz val="10"/>
        <rFont val="Times New Roman"/>
        <family val="1"/>
        <charset val="204"/>
      </rPr>
      <t>)</t>
    </r>
  </si>
  <si>
    <r>
      <t>5.1.3.2. Ремонт асфальтобетонного покрытия дороги общего пользования местного значения ул. Жуковского в г. Сланцы Ленинградской области (</t>
    </r>
    <r>
      <rPr>
        <i val="true"/>
        <sz val="10"/>
        <rFont val="Times New Roman"/>
        <family val="1"/>
        <charset val="204"/>
      </rPr>
      <t>L =  </t>
    </r>
    <r>
      <rPr>
        <i val="true"/>
        <sz val="10"/>
        <color rgb="FF000000"/>
        <rFont val="Times New Roman"/>
        <family val="1"/>
        <charset val="204"/>
      </rPr>
      <t>0,74 км.</t>
    </r>
    <r>
      <rPr>
        <i val="true"/>
        <sz val="10"/>
        <rFont val="Times New Roman"/>
        <family val="1"/>
        <charset val="204"/>
      </rPr>
      <t>, S =  </t>
    </r>
    <r>
      <rPr>
        <i val="true"/>
        <sz val="10"/>
        <color rgb="FF000000"/>
        <rFont val="Times New Roman"/>
        <family val="1"/>
        <charset val="204"/>
      </rPr>
      <t>5648м</t>
    </r>
    <r>
      <rPr>
        <i val="true"/>
        <sz val="10"/>
        <rFont val="Times New Roman"/>
        <family val="1"/>
        <charset val="128"/>
      </rPr>
      <t>²</t>
    </r>
    <r>
      <rPr>
        <i val="true"/>
        <sz val="10"/>
        <rFont val="Times New Roman"/>
        <family val="1"/>
        <charset val="204"/>
      </rPr>
      <t>)</t>
    </r>
  </si>
  <si>
    <r>
      <t>5.1.3.3.  Ремонт асфальтобетонного покрытия дороги общего пользования местного значения по ул. Ленина (от ул. Кирова до Спортивного магазина) в г. Сланцы Ленинградской области (</t>
    </r>
    <r>
      <rPr>
        <i val="true"/>
        <sz val="10"/>
        <rFont val="Times New Roman"/>
        <family val="1"/>
        <charset val="204"/>
      </rPr>
      <t>L =  </t>
    </r>
    <r>
      <rPr>
        <i val="true"/>
        <sz val="10"/>
        <color rgb="FF000000"/>
        <rFont val="Times New Roman"/>
        <family val="1"/>
        <charset val="204"/>
      </rPr>
      <t>0,38 км.</t>
    </r>
    <r>
      <rPr>
        <i val="true"/>
        <sz val="10"/>
        <rFont val="Times New Roman"/>
        <family val="1"/>
        <charset val="204"/>
      </rPr>
      <t>, S =  </t>
    </r>
    <r>
      <rPr>
        <i val="true"/>
        <sz val="10"/>
        <color rgb="FF000000"/>
        <rFont val="Times New Roman"/>
        <family val="1"/>
        <charset val="204"/>
      </rPr>
      <t>4932 м</t>
    </r>
    <r>
      <rPr>
        <i val="true"/>
        <sz val="10"/>
        <rFont val="Times New Roman"/>
        <family val="1"/>
        <charset val="128"/>
      </rPr>
      <t>²</t>
    </r>
    <r>
      <rPr>
        <i val="true"/>
        <sz val="10"/>
        <rFont val="Times New Roman"/>
        <family val="1"/>
        <charset val="204"/>
      </rPr>
      <t>)</t>
    </r>
  </si>
  <si>
    <r>
      <t>5.1.3.4. Ремонт асфальтобетонного покрытия дороги общего пользования местного значения по ул. Ленина (от ул. Кирова до Кировского моста) в г. Сланцы Ленинградской области (</t>
    </r>
    <r>
      <rPr>
        <i val="true"/>
        <sz val="10"/>
        <rFont val="Times New Roman"/>
        <family val="1"/>
        <charset val="204"/>
      </rPr>
      <t>L =  </t>
    </r>
    <r>
      <rPr>
        <i val="true"/>
        <sz val="10"/>
        <color rgb="FF000000"/>
        <rFont val="Times New Roman"/>
        <family val="1"/>
        <charset val="204"/>
      </rPr>
      <t>0,577 км.</t>
    </r>
    <r>
      <rPr>
        <i val="true"/>
        <sz val="10"/>
        <rFont val="Times New Roman"/>
        <family val="1"/>
        <charset val="204"/>
      </rPr>
      <t>, S =  </t>
    </r>
    <r>
      <rPr>
        <i val="true"/>
        <sz val="10"/>
        <color rgb="FF000000"/>
        <rFont val="Times New Roman"/>
        <family val="1"/>
        <charset val="204"/>
      </rPr>
      <t>8027 м</t>
    </r>
    <r>
      <rPr>
        <i val="true"/>
        <sz val="10"/>
        <rFont val="Times New Roman"/>
        <family val="1"/>
        <charset val="128"/>
      </rPr>
      <t>²</t>
    </r>
    <r>
      <rPr>
        <i val="true"/>
        <sz val="10"/>
        <rFont val="Times New Roman"/>
        <family val="1"/>
        <charset val="204"/>
      </rPr>
      <t>)</t>
    </r>
  </si>
  <si>
    <r>
      <t>5.1.3.5. Ремонт асфальтобетонного покрытия дороги общего пользования местного значения по ул. Спортивная в г. Сланцы Ленинградской области (</t>
    </r>
    <r>
      <rPr>
        <i val="true"/>
        <sz val="10"/>
        <rFont val="Times New Roman"/>
        <family val="1"/>
        <charset val="204"/>
      </rPr>
      <t>L =  </t>
    </r>
    <r>
      <rPr>
        <i val="true"/>
        <sz val="10"/>
        <color rgb="FF000000"/>
        <rFont val="Times New Roman"/>
        <family val="1"/>
        <charset val="204"/>
      </rPr>
      <t>0,605 км.</t>
    </r>
    <r>
      <rPr>
        <i val="true"/>
        <sz val="10"/>
        <rFont val="Times New Roman"/>
        <family val="1"/>
        <charset val="204"/>
      </rPr>
      <t>, S =  </t>
    </r>
    <r>
      <rPr>
        <i val="true"/>
        <sz val="10"/>
        <color rgb="FF000000"/>
        <rFont val="Times New Roman"/>
        <family val="1"/>
        <charset val="204"/>
      </rPr>
      <t>5073 м</t>
    </r>
    <r>
      <rPr>
        <i val="true"/>
        <sz val="10"/>
        <rFont val="Times New Roman"/>
        <family val="1"/>
        <charset val="128"/>
      </rPr>
      <t>²</t>
    </r>
    <r>
      <rPr>
        <i val="true"/>
        <sz val="10"/>
        <rFont val="Times New Roman"/>
        <family val="1"/>
        <charset val="204"/>
      </rPr>
      <t>)</t>
    </r>
  </si>
  <si>
    <r>
      <t>5.1.3.6. Ремонт асфальтобетонного покрытия дороги общего пользования местного значения по ул. Максима Горького (от ул. Кирова до ул. Спортивная)  в г. Сланцы Ленинградской области (</t>
    </r>
    <r>
      <rPr>
        <i val="true"/>
        <sz val="10"/>
        <rFont val="Times New Roman"/>
        <family val="1"/>
        <charset val="204"/>
      </rPr>
      <t>L =  </t>
    </r>
    <r>
      <rPr>
        <i val="true"/>
        <sz val="10"/>
        <color rgb="FF000000"/>
        <rFont val="Times New Roman"/>
        <family val="1"/>
        <charset val="204"/>
      </rPr>
      <t>0,27 км.</t>
    </r>
    <r>
      <rPr>
        <i val="true"/>
        <sz val="10"/>
        <rFont val="Times New Roman"/>
        <family val="1"/>
        <charset val="204"/>
      </rPr>
      <t>, S =  </t>
    </r>
    <r>
      <rPr>
        <i val="true"/>
        <sz val="10"/>
        <color rgb="FF000000"/>
        <rFont val="Times New Roman"/>
        <family val="1"/>
        <charset val="204"/>
      </rPr>
      <t>2541 м</t>
    </r>
    <r>
      <rPr>
        <i val="true"/>
        <sz val="10"/>
        <rFont val="Times New Roman"/>
        <family val="1"/>
        <charset val="128"/>
      </rPr>
      <t>²</t>
    </r>
    <r>
      <rPr>
        <i val="true"/>
        <sz val="10"/>
        <rFont val="Times New Roman"/>
        <family val="1"/>
        <charset val="204"/>
      </rPr>
      <t>)</t>
    </r>
  </si>
  <si>
    <r>
      <t>5.1.3.7. Ремонт асфальтобетонного покрытия дороги общего пользования местного значения на ул. Гагарина (от вокзала до ул. Кирова) в г. Сланцы Ленинградской области (L = 1.0221 км., S =  16018 м</t>
    </r>
    <r>
      <rPr>
        <i val="true"/>
        <sz val="10"/>
        <color rgb="FF000000"/>
        <rFont val="Times New Roman"/>
        <family val="1"/>
        <charset val="1"/>
      </rPr>
      <t>²</t>
    </r>
    <r>
      <rPr>
        <i val="true"/>
        <sz val="10"/>
        <color rgb="FF000000"/>
        <rFont val="Times New Roman"/>
        <family val="1"/>
        <charset val="204"/>
      </rPr>
      <t>)</t>
    </r>
  </si>
  <si>
    <r>
      <t>5.1.3.8. Ремонт асфальтобетонного покрытия дороги общего пользования местного значения на ул. Кирова (от больницы до ул. Ленина) в г. Сланцы Ленинградской области (L =  0,5891 км., S =  10742 м</t>
    </r>
    <r>
      <rPr>
        <i val="true"/>
        <sz val="10"/>
        <color rgb="FF000000"/>
        <rFont val="Times New Roman"/>
        <family val="1"/>
        <charset val="1"/>
      </rPr>
      <t>²</t>
    </r>
    <r>
      <rPr>
        <i val="true"/>
        <sz val="10"/>
        <color rgb="FF000000"/>
        <rFont val="Times New Roman"/>
        <family val="1"/>
        <charset val="204"/>
      </rPr>
      <t>)</t>
    </r>
  </si>
  <si>
    <r>
      <t>5.1.3.9. Ремонт асфальтобетонного покрытия дороги общего пользования местного значения на Объезд (от ул. Ленина до моста через р. Кушелка) в г. Сланцы Ленинградской области (L =  0,7208 км., S =  4700 м</t>
    </r>
    <r>
      <rPr>
        <i val="true"/>
        <sz val="10"/>
        <color rgb="FF000000"/>
        <rFont val="Times New Roman"/>
        <family val="1"/>
        <charset val="1"/>
      </rPr>
      <t>²</t>
    </r>
    <r>
      <rPr>
        <i val="true"/>
        <sz val="10"/>
        <color rgb="FF000000"/>
        <rFont val="Times New Roman"/>
        <family val="1"/>
        <charset val="204"/>
      </rPr>
      <t>)</t>
    </r>
  </si>
  <si>
    <r>
      <t>5.1.3.10. Ремонт асфальтобетонного покрытия дороги общего пользования местного значения на пр. Молодежный (включая  участок по ул. Ленина от ул. Шахтерской Славы до пр. Молодежный) в г. Сланцы Ленинградской области (L =  1,6362 км., S =  13050 м</t>
    </r>
    <r>
      <rPr>
        <i val="true"/>
        <sz val="10"/>
        <color rgb="FF000000"/>
        <rFont val="Times New Roman"/>
        <family val="1"/>
        <charset val="1"/>
      </rPr>
      <t>²</t>
    </r>
    <r>
      <rPr>
        <i val="true"/>
        <sz val="10"/>
        <color rgb="FF000000"/>
        <rFont val="Times New Roman"/>
        <family val="1"/>
        <charset val="204"/>
      </rPr>
      <t>)</t>
    </r>
  </si>
  <si>
    <r>
      <t>5.1.3.11.Ремонт асфальтобетонного покрытия дороги общего пользования местного значения Объездная дорога у вокзала через сквер в г. Сланцы Ленинградской области (L =  0,1311 км., S =  840 м</t>
    </r>
    <r>
      <rPr>
        <i val="true"/>
        <sz val="10"/>
        <color rgb="FF000000"/>
        <rFont val="Times New Roman"/>
        <family val="1"/>
        <charset val="1"/>
      </rPr>
      <t>²</t>
    </r>
    <r>
      <rPr>
        <i val="true"/>
        <sz val="10"/>
        <color rgb="FF000000"/>
        <rFont val="Times New Roman"/>
        <family val="1"/>
        <charset val="204"/>
      </rPr>
      <t>)</t>
    </r>
  </si>
  <si>
    <r>
      <t>5.1.3.12. Ремонт асфальтобетонного покрытия дороги общего пользования местного значения на улице Баранова (от ул. Кирова до АТП) в г. Сланцы Ленинградской области (L =  0,462 км., S =  5030 м</t>
    </r>
    <r>
      <rPr>
        <i val="true"/>
        <sz val="10"/>
        <color rgb="FF000000"/>
        <rFont val="Times New Roman"/>
        <family val="1"/>
        <charset val="1"/>
      </rPr>
      <t>²</t>
    </r>
    <r>
      <rPr>
        <i val="true"/>
        <sz val="10"/>
        <color rgb="FF000000"/>
        <rFont val="Times New Roman"/>
        <family val="1"/>
        <charset val="204"/>
      </rPr>
      <t>)</t>
    </r>
  </si>
  <si>
    <r>
      <t>5.1.3.13. Ремонт асфальтобетонного покрытия дороги общего пользования местного значения на ул. Партизанская в г. Сланцы Ленинградской области (L = 0,667 км., S =  6048 м</t>
    </r>
    <r>
      <rPr>
        <i val="true"/>
        <sz val="10"/>
        <color rgb="FF000000"/>
        <rFont val="Times New Roman"/>
        <family val="1"/>
        <charset val="1"/>
      </rPr>
      <t>²</t>
    </r>
    <r>
      <rPr>
        <i val="true"/>
        <sz val="10"/>
        <color rgb="FF000000"/>
        <rFont val="Times New Roman"/>
        <family val="1"/>
        <charset val="204"/>
      </rPr>
      <t>)</t>
    </r>
  </si>
  <si>
    <r>
      <t>Основное мероприятие 5.2.</t>
    </r>
    <r>
      <rPr>
        <sz val="10"/>
        <color rgb="FF000000"/>
        <rFont val="Times New Roman"/>
        <family val="1"/>
        <charset val="204"/>
      </rPr>
      <t> 
Обустройство и ремонт парковочных мест</t>
    </r>
  </si>
  <si>
    <r>
      <t>Основное мероприятие 5.3.</t>
    </r>
    <r>
      <rPr>
        <sz val="10"/>
        <color rgb="FF000000"/>
        <rFont val="Times New Roman"/>
        <family val="1"/>
        <charset val="204"/>
      </rPr>
      <t> 
Проведение экспертизы проектно - сметной документации, лабораторных обследований и анализа результатов</t>
    </r>
  </si>
  <si>
    <r>
      <t>Основное мероприятие 5.4.
</t>
    </r>
    <r>
      <rPr>
        <sz val="10"/>
        <color rgb="FF000000"/>
        <rFont val="Times New Roman"/>
        <family val="1"/>
        <charset val="204"/>
      </rPr>
      <t>Укладка тротуарной плитки</t>
    </r>
  </si>
  <si>
    <r>
      <t>Основное мероприятие 5.5.
</t>
    </r>
    <r>
      <rPr>
        <sz val="10"/>
        <color rgb="FF000000"/>
        <rFont val="Times New Roman"/>
        <family val="1"/>
        <charset val="204"/>
      </rPr>
      <t>Капитальный ремонт и ремонт дворовых территорий МКД, проездов к дворовым территориям МКД</t>
    </r>
  </si>
  <si>
    <t>Итого по подпрограмме 5</t>
  </si>
  <si>
    <t>Подпрограмма 6 «Капитальный ремонт, ремонт, реконструкция наружных инженерных сетей и строительство инженерной и транспортной инфраструктуры»</t>
  </si>
  <si>
    <t>Комитет ЖКХ, транспорта  инфраструктуры, Комитет по строительству и архитектуре администрации Сланцевского муниципального района</t>
  </si>
  <si>
    <r>
      <t>Основное мероприятие 6.1.</t>
    </r>
    <r>
      <rPr>
        <sz val="10"/>
        <color rgb="FF000000"/>
        <rFont val="Times New Roman"/>
        <family val="1"/>
        <charset val="204"/>
      </rPr>
      <t> Капитальный ремонт аварийного участка водопроводной сети протяженностью 300 п.м.ул. Спортивная на участке от жилого д. № 19 до жилого д. № 6</t>
    </r>
  </si>
  <si>
    <t>Комитет ЖКХ, транспорта и инфраструктуры, Комитет по строительству и архитектуре администрации Сланцевского муниципального района</t>
  </si>
  <si>
    <r>
      <t>Основное мероприятие 6.2.</t>
    </r>
    <r>
      <rPr>
        <sz val="10"/>
        <color rgb="FF000000"/>
        <rFont val="Times New Roman"/>
        <family val="1"/>
        <charset val="204"/>
      </rPr>
      <t> Капитальный ремонт  аварийного участка водопроводной сети протяженностью 70 п.м. ул. Кирова от жилого д. № 51/2 до жилого д. № 53</t>
    </r>
  </si>
  <si>
    <r>
      <t>Основное мероприятие 6.3.</t>
    </r>
    <r>
      <rPr>
        <sz val="10"/>
        <color rgb="FF000000"/>
        <rFont val="Times New Roman"/>
        <family val="1"/>
        <charset val="204"/>
      </rPr>
      <t> Капитальный ремонт сетей водопровода протяженностью 3 100 п.м.д. Б. Поля</t>
    </r>
  </si>
  <si>
    <r>
      <t>Основное мероприятие 6.4.</t>
    </r>
    <r>
      <rPr>
        <sz val="10"/>
        <color rgb="FF000000"/>
        <rFont val="Times New Roman"/>
        <family val="1"/>
        <charset val="204"/>
      </rPr>
      <t> Капитальный ремонт  аварийного участка водопроводной сети  протяженностью 400 п.м.ул. Ленина от жилого д. № 19а до жилого д. № 19 в по ул. Грибоедова</t>
    </r>
  </si>
  <si>
    <t>Основное мероприятие 6.5. Капитальный ремонт аварийного участка водовода протяженностью 1340 п.м.от Сланцевского шоссе до ул. Ломоносова жилого д. №1</t>
  </si>
  <si>
    <r>
      <t>Основное мероприятие 6.6. </t>
    </r>
    <r>
      <rPr>
        <sz val="10"/>
        <color rgb="FF000000"/>
        <rFont val="Times New Roman"/>
        <family val="1"/>
        <charset val="204"/>
      </rPr>
      <t>Капитальный ремонт аварийного участка водопроводной сети протяженностью 530 п.м.ул. Ломоносова (на участке от жилого дома № 1 до жилого дома № 23) </t>
    </r>
  </si>
  <si>
    <r>
      <t>Основное мероприятие 6.7. 
</t>
    </r>
    <r>
      <rPr>
        <sz val="10"/>
        <color rgb="FF000000"/>
        <rFont val="Times New Roman"/>
        <family val="1"/>
        <charset val="204"/>
      </rPr>
      <t>Замена насосного оборудования на станции 1 подъема  -3ед. станция ВОС, правый берег р. Плюсса.</t>
    </r>
  </si>
  <si>
    <r>
      <t>Основное мероприятие 6.8.</t>
    </r>
    <r>
      <rPr>
        <sz val="10"/>
        <color rgb="FF000000"/>
        <rFont val="Times New Roman"/>
        <family val="1"/>
        <charset val="204"/>
      </rPr>
      <t>  Капитальный ремонт коллектора протяженностью 910 п.м. д. Б. Поля от КНС № 5 до КОС Б. Поля</t>
    </r>
  </si>
  <si>
    <r>
      <t>Основное мероприятие 6.9.
</t>
    </r>
    <r>
      <rPr>
        <sz val="10"/>
        <color rgb="FF000000"/>
        <rFont val="Times New Roman"/>
        <family val="1"/>
        <charset val="204"/>
      </rPr>
      <t>Капитальный ремонт канализационных сетей и коллектора протяженностью 890 п.м. промплощадка шахты им. Кирова,  ул. Комсомольское шоссе</t>
    </r>
  </si>
  <si>
    <r>
      <t>Основное мероприятие 6.10.</t>
    </r>
    <r>
      <rPr>
        <sz val="10"/>
        <color rgb="FF000000"/>
        <rFont val="Times New Roman"/>
        <family val="1"/>
        <charset val="204"/>
      </rPr>
      <t> 
Реконструкция ПНС ул. Кирова д.53</t>
    </r>
  </si>
  <si>
    <r>
      <t>Основное мероприятие 6.11.</t>
    </r>
    <r>
      <rPr>
        <sz val="10"/>
        <color rgb="FF000000"/>
        <rFont val="Times New Roman"/>
        <family val="1"/>
        <charset val="204"/>
      </rPr>
      <t> 
Капитальный ремонт участка аварийного водопровода по адресу: г. Сланцы, ул. Малопольская протяженностью 150 п.м.</t>
    </r>
  </si>
  <si>
    <r>
      <t>Основное мероприятие 6.12. 
</t>
    </r>
    <r>
      <rPr>
        <sz val="10"/>
        <color rgb="FF000000"/>
        <rFont val="Times New Roman"/>
        <family val="1"/>
        <charset val="204"/>
      </rPr>
      <t>Ремонт  участка аварийного водопровода по адресу: г. Сланцы, ул. Новосельская протяженностью 175 п.м.</t>
    </r>
  </si>
  <si>
    <r>
      <t>Основное мероприятие 6.13.
</t>
    </r>
    <r>
      <rPr>
        <sz val="10"/>
        <color rgb="FF000000"/>
        <rFont val="Times New Roman"/>
        <family val="1"/>
        <charset val="204"/>
      </rPr>
      <t> Капитальный ремонт водовода протяженностью 1452 п.м.от ул. Вокзальная до ВНС № 1 (станция Бурводы)</t>
    </r>
  </si>
  <si>
    <r>
      <t>Основное мероприятие 6.14.
</t>
    </r>
    <r>
      <rPr>
        <sz val="10"/>
        <color rgb="FF000000"/>
        <rFont val="Times New Roman"/>
        <family val="1"/>
        <charset val="204"/>
      </rPr>
      <t> Капитальный ремонт скорых фильтров - 6 шт. станция ВОС, правый берег р. Плюсса.</t>
    </r>
  </si>
  <si>
    <r>
      <t>Основное мероприятие 6.15.
</t>
    </r>
    <r>
      <rPr>
        <sz val="10"/>
        <color rgb="FF000000"/>
        <rFont val="Times New Roman"/>
        <family val="1"/>
        <charset val="204"/>
      </rPr>
      <t> Реконструкция КОС  д. Б. Поля
</t>
    </r>
  </si>
  <si>
    <r>
      <t>Основное мероприятие 6.16.
</t>
    </r>
    <r>
      <rPr>
        <sz val="10"/>
        <color rgb="FF000000"/>
        <rFont val="Times New Roman"/>
        <family val="1"/>
        <charset val="204"/>
      </rPr>
      <t>Капитальный ремонт канализационной сети протяженностью 2200 п.м. ул. Ломоносова от КНС № 1 до жилого  дома №  65</t>
    </r>
  </si>
  <si>
    <r>
      <t>Основное мероприятие 6.17. </t>
    </r>
    <r>
      <rPr>
        <sz val="10"/>
        <color rgb="FF000000"/>
        <rFont val="Times New Roman"/>
        <family val="1"/>
        <charset val="204"/>
      </rPr>
      <t>Капитальный ремонт участка канализационной сети протяженностью 48 п.м.ул. Ш. Славы д.8</t>
    </r>
  </si>
  <si>
    <r>
      <t>Основное мероприятие 6.18.
</t>
    </r>
    <r>
      <rPr>
        <sz val="10"/>
        <color rgb="FF000000"/>
        <rFont val="Times New Roman"/>
        <family val="1"/>
        <charset val="204"/>
      </rPr>
      <t>Замена магистральной теплотрассы от ТК 105 до ТК 110 по ул. Ломоносова протяженностью 1232 п.м., ду, 200 мм.</t>
    </r>
  </si>
  <si>
    <r>
      <t>Основное мероприятие 6.19.
</t>
    </r>
    <r>
      <rPr>
        <sz val="10"/>
        <color rgb="FF000000"/>
        <rFont val="Times New Roman"/>
        <family val="1"/>
        <charset val="204"/>
      </rPr>
      <t>Замена магистральной теплотрассы от ТК 110 до ТК 121 по ул. Ломоносова протяженностью 1166, ду, 200 мм.</t>
    </r>
  </si>
  <si>
    <r>
      <t>Основное мероприятие 6.1.
</t>
    </r>
    <r>
      <rPr>
        <sz val="10"/>
        <color rgb="FF000000"/>
        <rFont val="Times New Roman"/>
        <family val="1"/>
        <charset val="204"/>
      </rPr>
      <t>Ремонт и строительство водопроводных и канализационных сетей</t>
    </r>
  </si>
  <si>
    <t>6.1.1. Замена запорно - регулирующей арматуры на главном городском водоводе Ду 700 мм (перекресток ул. Кирова — ул. Ленина); г. Сланцы</t>
  </si>
  <si>
    <t>6.1.2. Ремонт водопроводной сети по ул. Кирова (в районе жилого дома № 53), г. Сланцы</t>
  </si>
  <si>
    <t>6.1.3. Ремонт водопроводных сетей по ул. Гагарина д. 2-4, ул. Кирова, д. 52 (территория ГБУЗ ЛО «Сланцевская межрайонная больница»), ул. Спортивная, ул. М. Горького, ул. Банковская, пер. Трестовский, ул. Ленина в г. Сланцы Ленинградской области</t>
  </si>
  <si>
    <t>6.1.4. Ремонт (замена) аварийного насосного оборудования: марки 300Д станции 1-го подъема в количестве 1ед. с обвязкой, марки 400Д-90 станции 2-го подъема в количестве 1 ед. с обвязкой на участке ВОС, расположенном по адресу: Гостицкая волость, правый берег р. Плюсса</t>
  </si>
  <si>
    <t>Комитет по строительству и архитектуре администрации Сланцевского муниципального района, 
Комитет ЖКХ, транспорта и инфраструктуры администрации Сланцевского муниципального района</t>
  </si>
  <si>
    <t>6.1.5. Ремонт (замена) аварийного насосного оборудования: марки СД 250/22,5 в количестве 1 ед. с обвязкой, марки СД 450/22,5 в количестве 1 ед. с обвязкой на канализационной насосной станции №1, расположенной по адресу: ЛО, г. Сланцы, ул. Ломоносова, в районе дома №1</t>
  </si>
  <si>
    <t>6.1.6. Замена  (ремонт) запорно-регулирующей арматуры Ду 400 мм на территории Сланцевского городского поселения (4 штуки)</t>
  </si>
  <si>
    <t>6.1.7. Замена  (ремонт) запорно-регулирующей арматуры Ду 500 мм  на территории Сланцевского городского поселения (6 шт.)</t>
  </si>
  <si>
    <t>6.1.8. Замена  (ремонт) запорно-регулирующей арматуры Ду 800 мм на территории Сланцевского городского поселения (2 шт.)</t>
  </si>
  <si>
    <t>6.1.9. Ремонт (замена) аварийного насоса марки ФГ 144/46 в количестве 1 ед. с обвязкой на канализационной насосной станции №7, расположенной по адресу:  г. Сланцы, ул. Ленина, в районе дома №18</t>
  </si>
  <si>
    <t>6.1.10. Ремонт канализационных сетей по ул. Док д. 7б, 7в, 7г г. Сланцы</t>
  </si>
  <si>
    <t>6.1.11. Ремонт скважиныи подводящих коммуникаций в дер. Б. Поля</t>
  </si>
  <si>
    <r>
      <t>Основное мероприятие 6.2.
</t>
    </r>
    <r>
      <rPr>
        <sz val="10"/>
        <color rgb="FF000000"/>
        <rFont val="Times New Roman"/>
        <family val="1"/>
        <charset val="204"/>
      </rPr>
      <t>Проведение проектно-изыскательских работ:</t>
    </r>
  </si>
  <si>
    <t>6.2.1. Газопроводы распределительные;</t>
  </si>
  <si>
    <t>6.2.2. Строительство инженерной и транспортной инфраструктуры</t>
  </si>
  <si>
    <t>6.2.3.Реконструкция КНС и хозфекальной канализации</t>
  </si>
  <si>
    <r>
      <t>Основное мероприятие 6.3.
</t>
    </r>
    <r>
      <rPr>
        <sz val="10"/>
        <color rgb="FF000000"/>
        <rFont val="Times New Roman"/>
        <family val="1"/>
        <charset val="204"/>
      </rPr>
      <t> Строительство газопроводов:
</t>
    </r>
  </si>
  <si>
    <t>6.22.1. Распределительный по ул. Красная</t>
  </si>
  <si>
    <r>
      <t>Основное мероприятие 6.4.</t>
    </r>
    <r>
      <rPr>
        <sz val="10"/>
        <color rgb="FF000000"/>
        <rFont val="Times New Roman"/>
        <family val="1"/>
        <charset val="204"/>
      </rPr>
      <t> 
Строительство инженерной и транспортной инфраструктуры для земельных участков, предоставленных членам многодетных семей, молодым специалистам, членам молодых семей</t>
    </r>
  </si>
  <si>
    <r>
      <t>Основное мероприятие 6.5.
 </t>
    </r>
    <r>
      <rPr>
        <sz val="10"/>
        <color rgb="FF000000"/>
        <rFont val="Times New Roman"/>
        <family val="1"/>
        <charset val="204"/>
      </rPr>
      <t>Проведение экспертизы проектно-сметной документации:</t>
    </r>
  </si>
  <si>
    <t>6.5.1. Газопроводы распределительные</t>
  </si>
  <si>
    <t>6.5.2. Водопроводные сети</t>
  </si>
  <si>
    <t>6.5.3. Инженерная и транспортная инфраструктура</t>
  </si>
  <si>
    <r>
      <t>Основное мероприятие 6.6.
</t>
    </r>
    <r>
      <rPr>
        <sz val="10"/>
        <color rgb="FF000000"/>
        <rFont val="Times New Roman"/>
        <family val="1"/>
        <charset val="204"/>
      </rPr>
      <t>Межевание земельных участков с постановкой на кадастровый учет и разработка проектов планировки и межевание территорий</t>
    </r>
  </si>
  <si>
    <t>Комитет по строительству и архитектуре администрации Сланцевского муниципального района
Комитет ЖКХ, транспорта и инфраструктуры администрации Сланцевского муниципального район</t>
  </si>
  <si>
    <t>6.6.1. Водопроводные сети</t>
  </si>
  <si>
    <t>6.6.2.Инженерная и транспортная инфраструктура</t>
  </si>
  <si>
    <t>6.6.3. КНС</t>
  </si>
  <si>
    <r>
      <t>Основное мероприятие 6.7. 
</t>
    </r>
    <r>
      <rPr>
        <sz val="10"/>
        <color rgb="FF000000"/>
        <rFont val="Times New Roman"/>
        <family val="1"/>
        <charset val="204"/>
      </rPr>
      <t>Ремонт и строительство систем теплоснабжения</t>
    </r>
  </si>
  <si>
    <t>Комитет ЖКХ, транспорта и инфраструктуры администрации Сланцевского муниципального район</t>
  </si>
  <si>
    <t>Итого по подпрограмме 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</si>
</sst>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"/>
    <numFmt numFmtId="166" formatCode="@"/>
    <numFmt numFmtId="167" formatCode="#,##0.00000"/>
  </numFmts>
  <fonts count="2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i val="true"/>
      <sz val="10"/>
      <color rgb="FF000000"/>
      <name val="Times New Roman"/>
      <family val="1"/>
      <charset val="204"/>
    </font>
    <font>
      <b val="true"/>
      <i val="true"/>
      <sz val="9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28"/>
    </font>
    <font>
      <i val="true"/>
      <sz val="10"/>
      <name val="Times New Roman"/>
      <family val="1"/>
      <charset val="204"/>
    </font>
    <font>
      <i val="true"/>
      <sz val="10"/>
      <name val="Times New Roman"/>
      <family val="1"/>
      <charset val="128"/>
    </font>
    <font>
      <i val="true"/>
      <sz val="10"/>
      <color rgb="FF00000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4" fontId="13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9" fillId="5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9" fillId="5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3" fillId="5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1:L225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80" workbookViewId="0">
      <pane xSplit="5" ySplit="6" topLeftCell="F7" activePane="bottomRight" state="frozen"/>
      <selection pane="topLeft" activeCell="A1" activeCellId="0" sqref="A1"/>
      <selection pane="topRight" activeCell="F1" activeCellId="0" sqref="F1"/>
      <selection pane="bottomLeft" activeCell="A7" activeCellId="0" sqref="A7"/>
      <selection pane="bottomRight" activeCell="G116" activeCellId="0" sqref="1:1048576"/>
    </sheetView>
  </sheetViews>
  <sheetFormatPr defaultRowHeight="13.8"/>
  <cols>
    <col collapsed="false" hidden="false" max="1" min="1" style="1" width="15"/>
    <col collapsed="false" hidden="false" max="2" min="2" style="1" width="28.9948979591837"/>
    <col collapsed="false" hidden="false" max="3" min="3" style="2" width="26.1428571428571"/>
    <col collapsed="false" hidden="false" max="4" min="4" style="1" width="15"/>
    <col collapsed="false" hidden="false" max="5" min="5" style="1" width="11.8622448979592"/>
    <col collapsed="false" hidden="false" max="6" min="6" style="1" width="12.1377551020408"/>
    <col collapsed="false" hidden="false" max="12" min="7" style="1" width="15"/>
    <col collapsed="false" hidden="false" max="1025" min="13" style="3" width="8.72959183673469"/>
  </cols>
  <sheetData>
    <row r="1" customFormat="false" ht="15" hidden="false" customHeight="true" outlineLevel="0" collapsed="false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customFormat="false" ht="15.75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customFormat="false" ht="15.75" hidden="false" customHeight="true" outlineLevel="0" collapsed="fals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customFormat="false" ht="50.25" hidden="false" customHeight="true" outlineLevel="0" collapsed="false">
      <c r="A4" s="8" t="s">
        <v>3</v>
      </c>
      <c r="B4" s="8"/>
      <c r="C4" s="9" t="s">
        <v>4</v>
      </c>
      <c r="D4" s="10" t="s">
        <v>5</v>
      </c>
      <c r="E4" s="10"/>
      <c r="F4" s="10" t="s">
        <v>6</v>
      </c>
      <c r="G4" s="11"/>
      <c r="H4" s="10" t="s">
        <v>7</v>
      </c>
      <c r="I4" s="10"/>
      <c r="J4" s="10"/>
      <c r="K4" s="10"/>
      <c r="L4" s="10"/>
    </row>
    <row r="5" customFormat="false" ht="25.5" hidden="false" customHeight="true" outlineLevel="0" collapsed="false">
      <c r="A5" s="8"/>
      <c r="B5" s="8"/>
      <c r="C5" s="9"/>
      <c r="D5" s="10" t="s">
        <v>8</v>
      </c>
      <c r="E5" s="10" t="s">
        <v>9</v>
      </c>
      <c r="F5" s="10"/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</row>
    <row r="6" customFormat="false" ht="14.9" hidden="false" customHeight="false" outlineLevel="0" collapsed="false">
      <c r="A6" s="10" t="n">
        <v>1</v>
      </c>
      <c r="B6" s="10"/>
      <c r="C6" s="9" t="n">
        <v>2</v>
      </c>
      <c r="D6" s="10" t="n">
        <v>3</v>
      </c>
      <c r="E6" s="10" t="n">
        <v>4</v>
      </c>
      <c r="F6" s="10" t="n">
        <v>5</v>
      </c>
      <c r="G6" s="10" t="n">
        <v>6</v>
      </c>
      <c r="H6" s="10" t="n">
        <v>7</v>
      </c>
      <c r="I6" s="10" t="n">
        <v>8</v>
      </c>
      <c r="J6" s="10" t="n">
        <v>9</v>
      </c>
      <c r="K6" s="10" t="n">
        <v>10</v>
      </c>
      <c r="L6" s="10" t="n">
        <v>11</v>
      </c>
    </row>
    <row r="7" customFormat="false" ht="45" hidden="false" customHeight="true" outlineLevel="0" collapsed="false">
      <c r="A7" s="12" t="s">
        <v>16</v>
      </c>
      <c r="B7" s="12"/>
      <c r="C7" s="13" t="s">
        <v>17</v>
      </c>
      <c r="D7" s="14" t="n">
        <v>2016</v>
      </c>
      <c r="E7" s="14" t="n">
        <v>2018</v>
      </c>
      <c r="F7" s="14" t="n">
        <v>2016</v>
      </c>
      <c r="G7" s="15" t="n">
        <f aca="false">SUM(G11+G22+G87+G107+G114+G158)</f>
        <v>301482.28165</v>
      </c>
      <c r="H7" s="15" t="n">
        <f aca="false">SUM(H11+H22+H87+H107+H114+H158)</f>
        <v>0</v>
      </c>
      <c r="I7" s="15" t="n">
        <f aca="false">SUM(I11+I22+I87+I107+I114+I158)</f>
        <v>187295.57675</v>
      </c>
      <c r="J7" s="15" t="n">
        <f aca="false">SUM(J11+J22+J87+J107+J114+J158)</f>
        <v>1600</v>
      </c>
      <c r="K7" s="15" t="n">
        <f aca="false">SUM(K11+K22+K87+K107+K114+K158)</f>
        <v>112586.7049</v>
      </c>
      <c r="L7" s="15" t="n">
        <f aca="false">SUM(L11+L22+L87+L107+L114+L158)</f>
        <v>0</v>
      </c>
    </row>
    <row r="8" customFormat="false" ht="42.2" hidden="false" customHeight="true" outlineLevel="0" collapsed="false">
      <c r="A8" s="12"/>
      <c r="B8" s="12"/>
      <c r="C8" s="13"/>
      <c r="D8" s="14"/>
      <c r="E8" s="14"/>
      <c r="F8" s="14" t="n">
        <v>2017</v>
      </c>
      <c r="G8" s="15" t="n">
        <f aca="false">SUM(G12+G23+G88+G108+G115+G159)</f>
        <v>151638.29247</v>
      </c>
      <c r="H8" s="15" t="n">
        <f aca="false">SUM(H12+H23+H88+H108+H115+H159)</f>
        <v>0</v>
      </c>
      <c r="I8" s="15" t="n">
        <f aca="false">SUM(I12+I23+I88+I108+I115+I159)</f>
        <v>38388.702</v>
      </c>
      <c r="J8" s="15" t="n">
        <f aca="false">SUM(J12+J23+J88+J108+J115+J159)</f>
        <v>6285</v>
      </c>
      <c r="K8" s="15" t="n">
        <f aca="false">SUM(K12+K23+K88+K108+K115+K159)</f>
        <v>106964.59047</v>
      </c>
      <c r="L8" s="15" t="n">
        <f aca="false">SUM(L12+L23+L88+L108+L115+L159)</f>
        <v>0</v>
      </c>
    </row>
    <row r="9" customFormat="false" ht="32.25" hidden="false" customHeight="true" outlineLevel="0" collapsed="false">
      <c r="A9" s="12"/>
      <c r="B9" s="12"/>
      <c r="C9" s="13"/>
      <c r="D9" s="14"/>
      <c r="E9" s="14"/>
      <c r="F9" s="14" t="n">
        <v>2018</v>
      </c>
      <c r="G9" s="15" t="n">
        <f aca="false">SUM(G13+G24+G89+G109+G116+G160)</f>
        <v>97456.1</v>
      </c>
      <c r="H9" s="15" t="n">
        <f aca="false">SUM(H13+H24+H89+H109+H116+H160)</f>
        <v>0</v>
      </c>
      <c r="I9" s="15" t="n">
        <f aca="false">SUM(I13+I24+I89+I109+I116+I160)</f>
        <v>1714.8</v>
      </c>
      <c r="J9" s="15" t="n">
        <f aca="false">SUM(J13+J24+J89+J109+J116+J160)</f>
        <v>0</v>
      </c>
      <c r="K9" s="15" t="n">
        <f aca="false">SUM(K13+K24+K89+K109+K116+K160)</f>
        <v>95741.3</v>
      </c>
      <c r="L9" s="15" t="n">
        <f aca="false">SUM(L13+L24+L89+L109+L116+L160)</f>
        <v>0</v>
      </c>
    </row>
    <row r="10" customFormat="false" ht="36.2" hidden="false" customHeight="true" outlineLevel="0" collapsed="false">
      <c r="A10" s="12" t="s">
        <v>18</v>
      </c>
      <c r="B10" s="12"/>
      <c r="C10" s="16"/>
      <c r="D10" s="11"/>
      <c r="E10" s="11"/>
      <c r="F10" s="11"/>
      <c r="G10" s="15" t="n">
        <f aca="false">SUM(G7:G9)</f>
        <v>550576.67412</v>
      </c>
      <c r="H10" s="15" t="n">
        <f aca="false">SUM(H7:H9)</f>
        <v>0</v>
      </c>
      <c r="I10" s="15" t="n">
        <f aca="false">SUM(I7:I9)</f>
        <v>227399.07875</v>
      </c>
      <c r="J10" s="15" t="n">
        <f aca="false">SUM(J7:J9)</f>
        <v>7885</v>
      </c>
      <c r="K10" s="15" t="n">
        <f aca="false">SUM(K7:K9)</f>
        <v>315292.59537</v>
      </c>
      <c r="L10" s="15" t="n">
        <f aca="false">SUM(L7:L9)</f>
        <v>0</v>
      </c>
    </row>
    <row r="11" s="21" customFormat="true" ht="45" hidden="false" customHeight="true" outlineLevel="0" collapsed="false">
      <c r="A11" s="17" t="s">
        <v>19</v>
      </c>
      <c r="B11" s="17"/>
      <c r="C11" s="18" t="s">
        <v>17</v>
      </c>
      <c r="D11" s="19" t="n">
        <v>2016</v>
      </c>
      <c r="E11" s="19" t="n">
        <v>2018</v>
      </c>
      <c r="F11" s="19" t="n">
        <v>2016</v>
      </c>
      <c r="G11" s="20" t="n">
        <f aca="false">SUM(G14+G16+G20)</f>
        <v>7573</v>
      </c>
      <c r="H11" s="20" t="n">
        <f aca="false">SUM(H14+H16+H20)</f>
        <v>0</v>
      </c>
      <c r="I11" s="20" t="n">
        <f aca="false">SUM(I14+I16+I20)</f>
        <v>0</v>
      </c>
      <c r="J11" s="20" t="n">
        <f aca="false">SUM(J14+J16+J20)</f>
        <v>0</v>
      </c>
      <c r="K11" s="20" t="n">
        <f aca="false">SUM(K14+K16+K20)</f>
        <v>7573</v>
      </c>
      <c r="L11" s="20" t="n">
        <f aca="false">SUM(L14+L16+L20)</f>
        <v>0</v>
      </c>
    </row>
    <row r="12" customFormat="false" ht="45" hidden="false" customHeight="true" outlineLevel="0" collapsed="false">
      <c r="A12" s="17"/>
      <c r="B12" s="17"/>
      <c r="C12" s="18"/>
      <c r="D12" s="19"/>
      <c r="E12" s="19"/>
      <c r="F12" s="19" t="n">
        <v>2017</v>
      </c>
      <c r="G12" s="20" t="n">
        <f aca="false">SUM(G15+G17+G19)</f>
        <v>8094.5</v>
      </c>
      <c r="H12" s="20" t="n">
        <f aca="false">SUM(H15+H17+H19)</f>
        <v>0</v>
      </c>
      <c r="I12" s="20" t="n">
        <f aca="false">SUM(I15+I17+I19)</f>
        <v>0</v>
      </c>
      <c r="J12" s="20" t="n">
        <f aca="false">SUM(J15+J17+J19)</f>
        <v>0</v>
      </c>
      <c r="K12" s="20" t="n">
        <f aca="false">SUM(K15+K17+K19)</f>
        <v>8094.5</v>
      </c>
      <c r="L12" s="20" t="n">
        <f aca="false">SUM(L15+L17+L19)</f>
        <v>0</v>
      </c>
    </row>
    <row r="13" customFormat="false" ht="45" hidden="false" customHeight="true" outlineLevel="0" collapsed="false">
      <c r="A13" s="17"/>
      <c r="B13" s="17"/>
      <c r="C13" s="18"/>
      <c r="D13" s="19"/>
      <c r="E13" s="19"/>
      <c r="F13" s="19" t="n">
        <v>2018</v>
      </c>
      <c r="G13" s="20" t="n">
        <f aca="false">SUM(G18)</f>
        <v>3842.5</v>
      </c>
      <c r="H13" s="20" t="n">
        <f aca="false">SUM(H18)</f>
        <v>0</v>
      </c>
      <c r="I13" s="20" t="n">
        <f aca="false">SUM(I18)</f>
        <v>0</v>
      </c>
      <c r="J13" s="20" t="n">
        <f aca="false">SUM(J18)</f>
        <v>0</v>
      </c>
      <c r="K13" s="20" t="n">
        <f aca="false">SUM(K18)</f>
        <v>3842.5</v>
      </c>
      <c r="L13" s="20" t="n">
        <f aca="false">SUM(L18)</f>
        <v>0</v>
      </c>
    </row>
    <row r="14" customFormat="false" ht="36.95" hidden="false" customHeight="true" outlineLevel="0" collapsed="false">
      <c r="A14" s="8" t="s">
        <v>20</v>
      </c>
      <c r="B14" s="8"/>
      <c r="C14" s="9" t="s">
        <v>17</v>
      </c>
      <c r="D14" s="10" t="n">
        <v>2016</v>
      </c>
      <c r="E14" s="10" t="n">
        <v>2017</v>
      </c>
      <c r="F14" s="10" t="n">
        <v>2016</v>
      </c>
      <c r="G14" s="22" t="n">
        <v>10</v>
      </c>
      <c r="H14" s="22" t="n">
        <v>0</v>
      </c>
      <c r="I14" s="22" t="n">
        <v>0</v>
      </c>
      <c r="J14" s="22" t="n">
        <v>0</v>
      </c>
      <c r="K14" s="22" t="n">
        <v>10</v>
      </c>
      <c r="L14" s="22" t="n">
        <v>0</v>
      </c>
    </row>
    <row r="15" customFormat="false" ht="40.35" hidden="false" customHeight="true" outlineLevel="0" collapsed="false">
      <c r="A15" s="8"/>
      <c r="B15" s="8"/>
      <c r="C15" s="9"/>
      <c r="D15" s="10"/>
      <c r="E15" s="10"/>
      <c r="F15" s="10" t="n">
        <v>2017</v>
      </c>
      <c r="G15" s="22" t="n">
        <v>10</v>
      </c>
      <c r="H15" s="22" t="n">
        <v>0</v>
      </c>
      <c r="I15" s="22" t="n">
        <v>0</v>
      </c>
      <c r="J15" s="22" t="n">
        <v>0</v>
      </c>
      <c r="K15" s="22" t="n">
        <v>10</v>
      </c>
      <c r="L15" s="22" t="n">
        <v>0</v>
      </c>
    </row>
    <row r="16" customFormat="false" ht="45" hidden="false" customHeight="true" outlineLevel="0" collapsed="false">
      <c r="A16" s="23" t="s">
        <v>21</v>
      </c>
      <c r="B16" s="23"/>
      <c r="C16" s="9" t="s">
        <v>17</v>
      </c>
      <c r="D16" s="10" t="n">
        <v>2016</v>
      </c>
      <c r="E16" s="10" t="n">
        <v>2018</v>
      </c>
      <c r="F16" s="10" t="n">
        <v>2016</v>
      </c>
      <c r="G16" s="24" t="n">
        <v>7458</v>
      </c>
      <c r="H16" s="22" t="n">
        <v>0</v>
      </c>
      <c r="I16" s="22" t="n">
        <v>0</v>
      </c>
      <c r="J16" s="22" t="n">
        <v>0</v>
      </c>
      <c r="K16" s="22" t="n">
        <v>7458</v>
      </c>
      <c r="L16" s="22" t="n">
        <v>0</v>
      </c>
    </row>
    <row r="17" customFormat="false" ht="45" hidden="false" customHeight="true" outlineLevel="0" collapsed="false">
      <c r="A17" s="23"/>
      <c r="B17" s="23"/>
      <c r="C17" s="9"/>
      <c r="D17" s="10"/>
      <c r="E17" s="10"/>
      <c r="F17" s="10" t="n">
        <v>2017</v>
      </c>
      <c r="G17" s="24" t="n">
        <v>7555</v>
      </c>
      <c r="H17" s="22" t="n">
        <v>0</v>
      </c>
      <c r="I17" s="22" t="n">
        <v>0</v>
      </c>
      <c r="J17" s="22" t="n">
        <v>0</v>
      </c>
      <c r="K17" s="22" t="n">
        <v>7555</v>
      </c>
      <c r="L17" s="22" t="n">
        <v>0</v>
      </c>
    </row>
    <row r="18" customFormat="false" ht="45" hidden="false" customHeight="true" outlineLevel="0" collapsed="false">
      <c r="A18" s="23"/>
      <c r="B18" s="23"/>
      <c r="C18" s="9"/>
      <c r="D18" s="10"/>
      <c r="E18" s="10"/>
      <c r="F18" s="10" t="n">
        <v>2018</v>
      </c>
      <c r="G18" s="24" t="n">
        <v>3842.5</v>
      </c>
      <c r="H18" s="22" t="n">
        <v>0</v>
      </c>
      <c r="I18" s="22" t="n">
        <v>0</v>
      </c>
      <c r="J18" s="22" t="n">
        <v>0</v>
      </c>
      <c r="K18" s="22" t="n">
        <v>3842.5</v>
      </c>
      <c r="L18" s="22" t="n">
        <v>0</v>
      </c>
    </row>
    <row r="19" customFormat="false" ht="76.5" hidden="false" customHeight="true" outlineLevel="0" collapsed="false">
      <c r="A19" s="23" t="s">
        <v>22</v>
      </c>
      <c r="B19" s="23"/>
      <c r="C19" s="9" t="str">
        <f aca="false">$C$16</f>
        <v>Комитет ЖКХ, транспорта и инфраструктуры администрации Сланцевского муниципального района</v>
      </c>
      <c r="D19" s="10" t="n">
        <v>2017</v>
      </c>
      <c r="E19" s="10" t="n">
        <v>2017</v>
      </c>
      <c r="F19" s="10" t="n">
        <v>2017</v>
      </c>
      <c r="G19" s="24" t="n">
        <v>529.5</v>
      </c>
      <c r="H19" s="22" t="n">
        <v>0</v>
      </c>
      <c r="I19" s="22" t="n">
        <v>0</v>
      </c>
      <c r="J19" s="22" t="n">
        <v>0</v>
      </c>
      <c r="K19" s="22" t="n">
        <v>529.5</v>
      </c>
      <c r="L19" s="22" t="n">
        <v>0</v>
      </c>
    </row>
    <row r="20" customFormat="false" ht="76.5" hidden="false" customHeight="true" outlineLevel="0" collapsed="false">
      <c r="A20" s="23" t="s">
        <v>23</v>
      </c>
      <c r="B20" s="23"/>
      <c r="C20" s="9" t="s">
        <v>17</v>
      </c>
      <c r="D20" s="10" t="n">
        <v>2016</v>
      </c>
      <c r="E20" s="10" t="n">
        <v>2016</v>
      </c>
      <c r="F20" s="10" t="n">
        <v>2016</v>
      </c>
      <c r="G20" s="24" t="n">
        <v>105</v>
      </c>
      <c r="H20" s="22" t="n">
        <v>0</v>
      </c>
      <c r="I20" s="22" t="n">
        <v>0</v>
      </c>
      <c r="J20" s="22" t="n">
        <v>0</v>
      </c>
      <c r="K20" s="22" t="n">
        <v>105</v>
      </c>
      <c r="L20" s="22" t="n">
        <v>0</v>
      </c>
    </row>
    <row r="21" s="30" customFormat="true" ht="33.75" hidden="false" customHeight="true" outlineLevel="0" collapsed="false">
      <c r="A21" s="25" t="s">
        <v>24</v>
      </c>
      <c r="B21" s="25"/>
      <c r="C21" s="26"/>
      <c r="D21" s="27"/>
      <c r="E21" s="27"/>
      <c r="F21" s="28"/>
      <c r="G21" s="29" t="n">
        <f aca="false">SUM(G14:G20)</f>
        <v>19510</v>
      </c>
      <c r="H21" s="29" t="n">
        <f aca="false">SUM(H14:H20)</f>
        <v>0</v>
      </c>
      <c r="I21" s="29" t="n">
        <f aca="false">SUM(I14:I20)</f>
        <v>0</v>
      </c>
      <c r="J21" s="29" t="n">
        <f aca="false">SUM(J14:J20)</f>
        <v>0</v>
      </c>
      <c r="K21" s="29" t="n">
        <f aca="false">SUM(K14:K20)</f>
        <v>19510</v>
      </c>
      <c r="L21" s="29" t="n">
        <v>0</v>
      </c>
    </row>
    <row r="22" s="21" customFormat="true" ht="33.75" hidden="false" customHeight="true" outlineLevel="0" collapsed="false">
      <c r="A22" s="31" t="s">
        <v>25</v>
      </c>
      <c r="B22" s="31"/>
      <c r="C22" s="18" t="s">
        <v>17</v>
      </c>
      <c r="D22" s="19" t="n">
        <v>2016</v>
      </c>
      <c r="E22" s="19" t="n">
        <v>2018</v>
      </c>
      <c r="F22" s="19" t="n">
        <v>2016</v>
      </c>
      <c r="G22" s="20" t="n">
        <f aca="false">SUM(G25+G28+G31+G34+G37+G40+G43+G46+G49+G52+G55+G58+G61+G63+G62)</f>
        <v>67486.04715</v>
      </c>
      <c r="H22" s="20" t="n">
        <f aca="false">SUM(H25+H28+H31+H34+H37+H40+H43+H46+H49+H52+H55+H58+H61+H63+H62)</f>
        <v>0</v>
      </c>
      <c r="I22" s="20" t="n">
        <f aca="false">SUM(I25+I28+I31+I34+I37+I40+I43+I46+I49+I52+I55+I58+I61+I63+I62)</f>
        <v>30392.57255</v>
      </c>
      <c r="J22" s="20" t="n">
        <f aca="false">SUM(J25+J28+J31+J34+J37+J40+J43+J46+J49+J52+J55+J58+J61+J63+J62)</f>
        <v>1600</v>
      </c>
      <c r="K22" s="20" t="n">
        <f aca="false">SUM(K25+K28+K31+K34+K37+K40+K43+K46+K49+K52+K55+K58+K61+K63+K62)</f>
        <v>35493.4746</v>
      </c>
      <c r="L22" s="20" t="n">
        <f aca="false">SUM(L25+L28+L31+L34+L37+L40+L43+L46+L49+L52+L55+L58+L61+L63+L62)</f>
        <v>0</v>
      </c>
    </row>
    <row r="23" customFormat="false" ht="30.6" hidden="false" customHeight="true" outlineLevel="0" collapsed="false">
      <c r="A23" s="31"/>
      <c r="B23" s="31"/>
      <c r="C23" s="18"/>
      <c r="D23" s="19"/>
      <c r="E23" s="19"/>
      <c r="F23" s="19" t="n">
        <v>2017</v>
      </c>
      <c r="G23" s="20" t="n">
        <f aca="false">SUM(G26+G29+G32+G35+G38+G41+G44+G47+G50+G53+G56+G59+G64+G84)</f>
        <v>43309.71805</v>
      </c>
      <c r="H23" s="20" t="n">
        <f aca="false">SUM(H26+H29+H32+H35+H38+H41+H44+H47+H50+H53+H56+H59+H64+H84)</f>
        <v>0</v>
      </c>
      <c r="I23" s="20" t="n">
        <f aca="false">SUM(I26+I29+I32+I35+I38+I41+I44+I47+I50+I53+I56+I59+I64+I84)</f>
        <v>0</v>
      </c>
      <c r="J23" s="20" t="n">
        <f aca="false">SUM(J26+J29+J32+J35+J38+J41+J44+J47+J50+J53+J56+J59+J64+J84)</f>
        <v>3988.33729</v>
      </c>
      <c r="K23" s="20" t="n">
        <f aca="false">SUM(K26+K29+K32+K35+K38+K41+K44+K47+K50+K53+K56+K59+K64+K84)</f>
        <v>39321.38076</v>
      </c>
      <c r="L23" s="20" t="n">
        <f aca="false">SUM(L26+L29+L32+L35+L38+L41+L44+L47+L50+L53+L56+L59+L64+L84)</f>
        <v>0</v>
      </c>
    </row>
    <row r="24" customFormat="false" ht="33" hidden="false" customHeight="true" outlineLevel="0" collapsed="false">
      <c r="A24" s="31"/>
      <c r="B24" s="31"/>
      <c r="C24" s="18"/>
      <c r="D24" s="19"/>
      <c r="E24" s="19"/>
      <c r="F24" s="19" t="n">
        <v>2018</v>
      </c>
      <c r="G24" s="20" t="n">
        <f aca="false">SUM(G27+G30+G33+G36+G39+G42+G45+G48+G51+G54+G57+G60+G85)</f>
        <v>28894.2</v>
      </c>
      <c r="H24" s="20" t="n">
        <f aca="false">SUM(H27+H30+H33+H36+H39+H42+H45+H48+H51+H54+H57+H60+H85)</f>
        <v>0</v>
      </c>
      <c r="I24" s="20" t="n">
        <f aca="false">SUM(I27+I30+I33+I36+I39+I42+I45+I48+I51+I54+I57+I60+I85)</f>
        <v>0</v>
      </c>
      <c r="J24" s="20" t="n">
        <f aca="false">SUM(J27+J30+J33+J36+J39+J42+J45+J48+J51+J54+J57+J60+J85)</f>
        <v>0</v>
      </c>
      <c r="K24" s="20" t="n">
        <f aca="false">SUM(K27+K30+K33+K36+K39+K42+K45+K48+K51+K54+K57+K60+K85)</f>
        <v>28894.2</v>
      </c>
      <c r="L24" s="20" t="n">
        <f aca="false">SUM(L27+L30+L33+L36+L39+L42+L45+L48+L51+L54+L57+L60+L85)</f>
        <v>0</v>
      </c>
    </row>
    <row r="25" customFormat="false" ht="45" hidden="false" customHeight="true" outlineLevel="0" collapsed="false">
      <c r="A25" s="23" t="s">
        <v>26</v>
      </c>
      <c r="B25" s="23"/>
      <c r="C25" s="9" t="s">
        <v>17</v>
      </c>
      <c r="D25" s="10" t="n">
        <v>2016</v>
      </c>
      <c r="E25" s="10" t="n">
        <v>2018</v>
      </c>
      <c r="F25" s="10" t="n">
        <v>2016</v>
      </c>
      <c r="G25" s="24" t="n">
        <v>2294.815</v>
      </c>
      <c r="H25" s="22" t="n">
        <v>0</v>
      </c>
      <c r="I25" s="22" t="n">
        <v>0</v>
      </c>
      <c r="J25" s="22" t="n">
        <v>0</v>
      </c>
      <c r="K25" s="22" t="n">
        <v>2294.815</v>
      </c>
      <c r="L25" s="22" t="n">
        <v>0</v>
      </c>
    </row>
    <row r="26" customFormat="false" ht="38.65" hidden="false" customHeight="true" outlineLevel="0" collapsed="false">
      <c r="A26" s="23"/>
      <c r="B26" s="23"/>
      <c r="C26" s="9"/>
      <c r="D26" s="10"/>
      <c r="E26" s="10"/>
      <c r="F26" s="10" t="n">
        <v>2017</v>
      </c>
      <c r="G26" s="22" t="n">
        <v>410</v>
      </c>
      <c r="H26" s="22" t="n">
        <v>0</v>
      </c>
      <c r="I26" s="22" t="n">
        <v>0</v>
      </c>
      <c r="J26" s="22" t="n">
        <v>0</v>
      </c>
      <c r="K26" s="22" t="n">
        <v>410</v>
      </c>
      <c r="L26" s="22" t="n">
        <v>0</v>
      </c>
    </row>
    <row r="27" customFormat="false" ht="34.5" hidden="false" customHeight="true" outlineLevel="0" collapsed="false">
      <c r="A27" s="23"/>
      <c r="B27" s="23"/>
      <c r="C27" s="9"/>
      <c r="D27" s="10"/>
      <c r="E27" s="10"/>
      <c r="F27" s="10" t="n">
        <v>2018</v>
      </c>
      <c r="G27" s="22" t="n">
        <v>2000</v>
      </c>
      <c r="H27" s="22" t="n">
        <v>0</v>
      </c>
      <c r="I27" s="22" t="n">
        <v>0</v>
      </c>
      <c r="J27" s="22" t="n">
        <v>0</v>
      </c>
      <c r="K27" s="22" t="n">
        <v>2000</v>
      </c>
      <c r="L27" s="22" t="n">
        <v>0</v>
      </c>
    </row>
    <row r="28" customFormat="false" ht="33.75" hidden="false" customHeight="true" outlineLevel="0" collapsed="false">
      <c r="A28" s="23" t="s">
        <v>27</v>
      </c>
      <c r="B28" s="23"/>
      <c r="C28" s="9" t="s">
        <v>17</v>
      </c>
      <c r="D28" s="10" t="n">
        <v>2016</v>
      </c>
      <c r="E28" s="10" t="n">
        <v>2018</v>
      </c>
      <c r="F28" s="10" t="n">
        <v>2016</v>
      </c>
      <c r="G28" s="24" t="n">
        <v>1128.5</v>
      </c>
      <c r="H28" s="22" t="n">
        <v>0</v>
      </c>
      <c r="I28" s="22" t="n">
        <v>0</v>
      </c>
      <c r="J28" s="22" t="n">
        <v>0</v>
      </c>
      <c r="K28" s="22" t="n">
        <v>1128.5</v>
      </c>
      <c r="L28" s="22" t="n">
        <v>0</v>
      </c>
    </row>
    <row r="29" customFormat="false" ht="33" hidden="false" customHeight="true" outlineLevel="0" collapsed="false">
      <c r="A29" s="23"/>
      <c r="B29" s="23"/>
      <c r="C29" s="9"/>
      <c r="D29" s="10"/>
      <c r="E29" s="10"/>
      <c r="F29" s="10" t="n">
        <v>2017</v>
      </c>
      <c r="G29" s="22" t="n">
        <v>1053.108</v>
      </c>
      <c r="H29" s="22" t="n">
        <v>0</v>
      </c>
      <c r="I29" s="22" t="n">
        <v>0</v>
      </c>
      <c r="J29" s="22" t="n">
        <v>0</v>
      </c>
      <c r="K29" s="22" t="n">
        <v>1053.108</v>
      </c>
      <c r="L29" s="22" t="n">
        <v>0</v>
      </c>
    </row>
    <row r="30" customFormat="false" ht="23.65" hidden="false" customHeight="true" outlineLevel="0" collapsed="false">
      <c r="A30" s="23"/>
      <c r="B30" s="23"/>
      <c r="C30" s="9"/>
      <c r="D30" s="10"/>
      <c r="E30" s="10"/>
      <c r="F30" s="10" t="n">
        <v>2018</v>
      </c>
      <c r="G30" s="22" t="n">
        <v>0</v>
      </c>
      <c r="H30" s="22" t="n">
        <v>0</v>
      </c>
      <c r="I30" s="22" t="n">
        <v>0</v>
      </c>
      <c r="J30" s="22" t="n">
        <v>0</v>
      </c>
      <c r="K30" s="22" t="n">
        <v>0</v>
      </c>
      <c r="L30" s="22" t="n">
        <v>0</v>
      </c>
    </row>
    <row r="31" customFormat="false" ht="31.35" hidden="false" customHeight="true" outlineLevel="0" collapsed="false">
      <c r="A31" s="23" t="s">
        <v>28</v>
      </c>
      <c r="B31" s="23"/>
      <c r="C31" s="9" t="s">
        <v>17</v>
      </c>
      <c r="D31" s="10" t="n">
        <v>2016</v>
      </c>
      <c r="E31" s="10" t="n">
        <v>2018</v>
      </c>
      <c r="F31" s="10" t="n">
        <v>2016</v>
      </c>
      <c r="G31" s="22" t="n">
        <v>985</v>
      </c>
      <c r="H31" s="22" t="n">
        <v>0</v>
      </c>
      <c r="I31" s="22" t="n">
        <v>0</v>
      </c>
      <c r="J31" s="22" t="n">
        <v>0</v>
      </c>
      <c r="K31" s="22" t="n">
        <v>985</v>
      </c>
      <c r="L31" s="22" t="n">
        <v>0</v>
      </c>
    </row>
    <row r="32" customFormat="false" ht="35.25" hidden="false" customHeight="true" outlineLevel="0" collapsed="false">
      <c r="A32" s="23"/>
      <c r="B32" s="23"/>
      <c r="C32" s="9"/>
      <c r="D32" s="10"/>
      <c r="E32" s="10"/>
      <c r="F32" s="10" t="n">
        <v>2017</v>
      </c>
      <c r="G32" s="22" t="n">
        <v>100</v>
      </c>
      <c r="H32" s="22" t="n">
        <v>0</v>
      </c>
      <c r="I32" s="22" t="n">
        <v>0</v>
      </c>
      <c r="J32" s="22" t="n">
        <v>0</v>
      </c>
      <c r="K32" s="22" t="n">
        <v>100</v>
      </c>
      <c r="L32" s="22" t="n">
        <v>0</v>
      </c>
    </row>
    <row r="33" customFormat="false" ht="23.65" hidden="false" customHeight="true" outlineLevel="0" collapsed="false">
      <c r="A33" s="23"/>
      <c r="B33" s="23"/>
      <c r="C33" s="9"/>
      <c r="D33" s="10"/>
      <c r="E33" s="10"/>
      <c r="F33" s="10" t="n">
        <v>2018</v>
      </c>
      <c r="G33" s="22" t="n">
        <v>100</v>
      </c>
      <c r="H33" s="22" t="n">
        <v>0</v>
      </c>
      <c r="I33" s="22" t="n">
        <v>0</v>
      </c>
      <c r="J33" s="22" t="n">
        <v>0</v>
      </c>
      <c r="K33" s="22" t="n">
        <v>100</v>
      </c>
      <c r="L33" s="22" t="n">
        <v>0</v>
      </c>
    </row>
    <row r="34" customFormat="false" ht="40.35" hidden="false" customHeight="true" outlineLevel="0" collapsed="false">
      <c r="A34" s="23" t="s">
        <v>29</v>
      </c>
      <c r="B34" s="23"/>
      <c r="C34" s="9" t="s">
        <v>17</v>
      </c>
      <c r="D34" s="10" t="n">
        <v>2016</v>
      </c>
      <c r="E34" s="10" t="n">
        <v>2018</v>
      </c>
      <c r="F34" s="10" t="n">
        <v>2016</v>
      </c>
      <c r="G34" s="22" t="n">
        <v>622.721</v>
      </c>
      <c r="H34" s="22" t="n">
        <v>0</v>
      </c>
      <c r="I34" s="22" t="n">
        <v>0</v>
      </c>
      <c r="J34" s="22" t="n">
        <v>0</v>
      </c>
      <c r="K34" s="22" t="n">
        <v>622.721</v>
      </c>
      <c r="L34" s="22" t="n">
        <v>0</v>
      </c>
    </row>
    <row r="35" customFormat="false" ht="36" hidden="false" customHeight="true" outlineLevel="0" collapsed="false">
      <c r="A35" s="23"/>
      <c r="B35" s="23"/>
      <c r="C35" s="9"/>
      <c r="D35" s="10"/>
      <c r="E35" s="10"/>
      <c r="F35" s="10" t="n">
        <v>2017</v>
      </c>
      <c r="G35" s="22" t="n">
        <v>480</v>
      </c>
      <c r="H35" s="22" t="n">
        <v>0</v>
      </c>
      <c r="I35" s="22" t="n">
        <v>0</v>
      </c>
      <c r="J35" s="22" t="n">
        <v>0</v>
      </c>
      <c r="K35" s="22" t="n">
        <v>480</v>
      </c>
      <c r="L35" s="22" t="n">
        <v>0</v>
      </c>
    </row>
    <row r="36" customFormat="false" ht="34.15" hidden="false" customHeight="true" outlineLevel="0" collapsed="false">
      <c r="A36" s="23"/>
      <c r="B36" s="23"/>
      <c r="C36" s="9"/>
      <c r="D36" s="10"/>
      <c r="E36" s="10"/>
      <c r="F36" s="10" t="n">
        <v>2018</v>
      </c>
      <c r="G36" s="22" t="n">
        <v>500</v>
      </c>
      <c r="H36" s="22" t="n">
        <v>0</v>
      </c>
      <c r="I36" s="22" t="n">
        <v>0</v>
      </c>
      <c r="J36" s="22" t="n">
        <v>0</v>
      </c>
      <c r="K36" s="22" t="n">
        <v>500</v>
      </c>
      <c r="L36" s="22" t="n">
        <v>0</v>
      </c>
    </row>
    <row r="37" customFormat="false" ht="36.95" hidden="false" customHeight="true" outlineLevel="0" collapsed="false">
      <c r="A37" s="23" t="s">
        <v>30</v>
      </c>
      <c r="B37" s="23"/>
      <c r="C37" s="9" t="s">
        <v>17</v>
      </c>
      <c r="D37" s="10" t="n">
        <v>2016</v>
      </c>
      <c r="E37" s="10" t="n">
        <v>2018</v>
      </c>
      <c r="F37" s="10" t="n">
        <v>2016</v>
      </c>
      <c r="G37" s="22" t="n">
        <v>10098.12787</v>
      </c>
      <c r="H37" s="22" t="n">
        <v>0</v>
      </c>
      <c r="I37" s="22" t="n">
        <v>0</v>
      </c>
      <c r="J37" s="22" t="n">
        <v>0</v>
      </c>
      <c r="K37" s="22" t="n">
        <v>10098.12787</v>
      </c>
      <c r="L37" s="22" t="n">
        <v>0</v>
      </c>
    </row>
    <row r="38" customFormat="false" ht="35.1" hidden="false" customHeight="true" outlineLevel="0" collapsed="false">
      <c r="A38" s="23"/>
      <c r="B38" s="23"/>
      <c r="C38" s="9"/>
      <c r="D38" s="10"/>
      <c r="E38" s="10"/>
      <c r="F38" s="10" t="n">
        <v>2017</v>
      </c>
      <c r="G38" s="22" t="n">
        <v>15452.2</v>
      </c>
      <c r="H38" s="22" t="n">
        <v>0</v>
      </c>
      <c r="I38" s="22" t="n">
        <v>0</v>
      </c>
      <c r="J38" s="22" t="n">
        <v>0</v>
      </c>
      <c r="K38" s="22" t="n">
        <v>15452.2</v>
      </c>
      <c r="L38" s="22" t="n">
        <v>0</v>
      </c>
    </row>
    <row r="39" customFormat="false" ht="36" hidden="false" customHeight="true" outlineLevel="0" collapsed="false">
      <c r="A39" s="23"/>
      <c r="B39" s="23"/>
      <c r="C39" s="9"/>
      <c r="D39" s="10"/>
      <c r="E39" s="10"/>
      <c r="F39" s="10" t="n">
        <v>2018</v>
      </c>
      <c r="G39" s="22" t="n">
        <v>4448.4</v>
      </c>
      <c r="H39" s="22" t="n">
        <v>0</v>
      </c>
      <c r="I39" s="22" t="n">
        <v>0</v>
      </c>
      <c r="J39" s="22" t="n">
        <v>0</v>
      </c>
      <c r="K39" s="22" t="n">
        <v>4448.4</v>
      </c>
      <c r="L39" s="22" t="n">
        <v>0</v>
      </c>
    </row>
    <row r="40" customFormat="false" ht="35.25" hidden="false" customHeight="true" outlineLevel="0" collapsed="false">
      <c r="A40" s="23" t="s">
        <v>31</v>
      </c>
      <c r="B40" s="23"/>
      <c r="C40" s="9" t="s">
        <v>17</v>
      </c>
      <c r="D40" s="10" t="n">
        <v>2016</v>
      </c>
      <c r="E40" s="10" t="n">
        <v>2018</v>
      </c>
      <c r="F40" s="10" t="n">
        <v>2016</v>
      </c>
      <c r="G40" s="22" t="n">
        <v>909.24982</v>
      </c>
      <c r="H40" s="22" t="n">
        <v>0</v>
      </c>
      <c r="I40" s="22" t="n">
        <v>0</v>
      </c>
      <c r="J40" s="22" t="n">
        <v>0</v>
      </c>
      <c r="K40" s="22" t="n">
        <v>909.24982</v>
      </c>
      <c r="L40" s="22" t="n">
        <v>0</v>
      </c>
    </row>
    <row r="41" customFormat="false" ht="27.2" hidden="false" customHeight="true" outlineLevel="0" collapsed="false">
      <c r="A41" s="23"/>
      <c r="B41" s="23"/>
      <c r="C41" s="9"/>
      <c r="D41" s="10"/>
      <c r="E41" s="10"/>
      <c r="F41" s="10" t="n">
        <v>2017</v>
      </c>
      <c r="G41" s="22" t="n">
        <v>413.8</v>
      </c>
      <c r="H41" s="22" t="n">
        <v>0</v>
      </c>
      <c r="I41" s="22" t="n">
        <v>0</v>
      </c>
      <c r="J41" s="22" t="n">
        <v>0</v>
      </c>
      <c r="K41" s="22" t="n">
        <v>413.8</v>
      </c>
      <c r="L41" s="22" t="n">
        <v>0</v>
      </c>
    </row>
    <row r="42" customFormat="false" ht="23.65" hidden="false" customHeight="true" outlineLevel="0" collapsed="false">
      <c r="A42" s="23"/>
      <c r="B42" s="23"/>
      <c r="C42" s="9"/>
      <c r="D42" s="10"/>
      <c r="E42" s="10"/>
      <c r="F42" s="10" t="n">
        <v>2018</v>
      </c>
      <c r="G42" s="22" t="n">
        <v>0</v>
      </c>
      <c r="H42" s="22" t="n">
        <v>0</v>
      </c>
      <c r="I42" s="22" t="n">
        <v>0</v>
      </c>
      <c r="J42" s="22" t="n">
        <v>0</v>
      </c>
      <c r="K42" s="22" t="n">
        <v>0</v>
      </c>
      <c r="L42" s="22" t="n">
        <v>0</v>
      </c>
    </row>
    <row r="43" customFormat="false" ht="33" hidden="false" customHeight="true" outlineLevel="0" collapsed="false">
      <c r="A43" s="23" t="s">
        <v>32</v>
      </c>
      <c r="B43" s="23"/>
      <c r="C43" s="9" t="s">
        <v>17</v>
      </c>
      <c r="D43" s="10" t="n">
        <v>2016</v>
      </c>
      <c r="E43" s="10" t="n">
        <v>2018</v>
      </c>
      <c r="F43" s="10" t="n">
        <v>2016</v>
      </c>
      <c r="G43" s="22" t="n">
        <v>1992.09799</v>
      </c>
      <c r="H43" s="22" t="n">
        <v>0</v>
      </c>
      <c r="I43" s="22" t="n">
        <v>0</v>
      </c>
      <c r="J43" s="22" t="n">
        <v>0</v>
      </c>
      <c r="K43" s="22" t="n">
        <v>1992.09799</v>
      </c>
      <c r="L43" s="22" t="n">
        <v>0</v>
      </c>
    </row>
    <row r="44" customFormat="false" ht="29.85" hidden="false" customHeight="true" outlineLevel="0" collapsed="false">
      <c r="A44" s="23"/>
      <c r="B44" s="23"/>
      <c r="C44" s="9"/>
      <c r="D44" s="10"/>
      <c r="E44" s="10"/>
      <c r="F44" s="10" t="n">
        <v>2017</v>
      </c>
      <c r="G44" s="22" t="n">
        <v>1943.36826</v>
      </c>
      <c r="H44" s="22" t="n">
        <v>0</v>
      </c>
      <c r="I44" s="22" t="n">
        <v>0</v>
      </c>
      <c r="J44" s="22" t="n">
        <v>0</v>
      </c>
      <c r="K44" s="22" t="n">
        <v>1943.36826</v>
      </c>
      <c r="L44" s="22" t="n">
        <v>0</v>
      </c>
    </row>
    <row r="45" customFormat="false" ht="31.7" hidden="false" customHeight="true" outlineLevel="0" collapsed="false">
      <c r="A45" s="23"/>
      <c r="B45" s="23"/>
      <c r="C45" s="9"/>
      <c r="D45" s="10"/>
      <c r="E45" s="10"/>
      <c r="F45" s="10" t="n">
        <v>2018</v>
      </c>
      <c r="G45" s="22" t="n">
        <v>2595.8</v>
      </c>
      <c r="H45" s="22" t="n">
        <v>0</v>
      </c>
      <c r="I45" s="22" t="n">
        <v>0</v>
      </c>
      <c r="J45" s="22" t="n">
        <v>0</v>
      </c>
      <c r="K45" s="22" t="n">
        <v>2595.8</v>
      </c>
      <c r="L45" s="22" t="n">
        <v>0</v>
      </c>
    </row>
    <row r="46" customFormat="false" ht="29.85" hidden="false" customHeight="true" outlineLevel="0" collapsed="false">
      <c r="A46" s="23" t="s">
        <v>33</v>
      </c>
      <c r="B46" s="23"/>
      <c r="C46" s="9" t="s">
        <v>17</v>
      </c>
      <c r="D46" s="10" t="n">
        <v>2016</v>
      </c>
      <c r="E46" s="10" t="n">
        <v>2018</v>
      </c>
      <c r="F46" s="10" t="n">
        <v>2016</v>
      </c>
      <c r="G46" s="22" t="n">
        <v>12550</v>
      </c>
      <c r="H46" s="22" t="n">
        <v>0</v>
      </c>
      <c r="I46" s="22" t="n">
        <v>0</v>
      </c>
      <c r="J46" s="22" t="n">
        <v>0</v>
      </c>
      <c r="K46" s="22" t="n">
        <v>12550</v>
      </c>
      <c r="L46" s="22" t="n">
        <v>0</v>
      </c>
    </row>
    <row r="47" customFormat="false" ht="29.85" hidden="false" customHeight="true" outlineLevel="0" collapsed="false">
      <c r="A47" s="23"/>
      <c r="B47" s="23"/>
      <c r="C47" s="9"/>
      <c r="D47" s="10"/>
      <c r="E47" s="10"/>
      <c r="F47" s="10" t="n">
        <v>2017</v>
      </c>
      <c r="G47" s="22" t="n">
        <v>12550</v>
      </c>
      <c r="H47" s="22" t="n">
        <v>0</v>
      </c>
      <c r="I47" s="22" t="n">
        <v>0</v>
      </c>
      <c r="J47" s="22" t="n">
        <v>0</v>
      </c>
      <c r="K47" s="22" t="n">
        <v>12550</v>
      </c>
      <c r="L47" s="22" t="n">
        <v>0</v>
      </c>
    </row>
    <row r="48" customFormat="false" ht="31.7" hidden="false" customHeight="true" outlineLevel="0" collapsed="false">
      <c r="A48" s="23"/>
      <c r="B48" s="23"/>
      <c r="C48" s="9"/>
      <c r="D48" s="10"/>
      <c r="E48" s="10"/>
      <c r="F48" s="10" t="n">
        <v>2018</v>
      </c>
      <c r="G48" s="22" t="n">
        <v>12550</v>
      </c>
      <c r="H48" s="22" t="n">
        <v>0</v>
      </c>
      <c r="I48" s="22" t="n">
        <v>0</v>
      </c>
      <c r="J48" s="22" t="n">
        <v>0</v>
      </c>
      <c r="K48" s="22" t="n">
        <v>12550</v>
      </c>
      <c r="L48" s="22" t="n">
        <v>0</v>
      </c>
    </row>
    <row r="49" customFormat="false" ht="33.4" hidden="false" customHeight="true" outlineLevel="0" collapsed="false">
      <c r="A49" s="23" t="s">
        <v>34</v>
      </c>
      <c r="B49" s="23"/>
      <c r="C49" s="9" t="s">
        <v>17</v>
      </c>
      <c r="D49" s="10" t="n">
        <v>2016</v>
      </c>
      <c r="E49" s="10" t="n">
        <v>2018</v>
      </c>
      <c r="F49" s="10" t="n">
        <v>2016</v>
      </c>
      <c r="G49" s="22" t="n">
        <v>299.93</v>
      </c>
      <c r="H49" s="22" t="n">
        <v>0</v>
      </c>
      <c r="I49" s="22" t="n">
        <v>0</v>
      </c>
      <c r="J49" s="22" t="n">
        <v>0</v>
      </c>
      <c r="K49" s="22" t="n">
        <v>299.93</v>
      </c>
      <c r="L49" s="22" t="n">
        <v>0</v>
      </c>
    </row>
    <row r="50" customFormat="false" ht="34.15" hidden="false" customHeight="true" outlineLevel="0" collapsed="false">
      <c r="A50" s="23"/>
      <c r="B50" s="23"/>
      <c r="C50" s="9"/>
      <c r="D50" s="10"/>
      <c r="E50" s="10"/>
      <c r="F50" s="10" t="n">
        <v>2017</v>
      </c>
      <c r="G50" s="22" t="n">
        <v>100</v>
      </c>
      <c r="H50" s="22" t="n">
        <v>0</v>
      </c>
      <c r="I50" s="22" t="n">
        <v>0</v>
      </c>
      <c r="J50" s="22" t="n">
        <v>0</v>
      </c>
      <c r="K50" s="22" t="n">
        <v>100</v>
      </c>
      <c r="L50" s="22" t="n">
        <v>0</v>
      </c>
    </row>
    <row r="51" customFormat="false" ht="26.65" hidden="false" customHeight="true" outlineLevel="0" collapsed="false">
      <c r="A51" s="23"/>
      <c r="B51" s="23"/>
      <c r="C51" s="9"/>
      <c r="D51" s="10"/>
      <c r="E51" s="10"/>
      <c r="F51" s="10" t="n">
        <v>2018</v>
      </c>
      <c r="G51" s="22" t="n">
        <v>0</v>
      </c>
      <c r="H51" s="22" t="n">
        <v>0</v>
      </c>
      <c r="I51" s="22" t="n">
        <v>0</v>
      </c>
      <c r="J51" s="22" t="n">
        <v>0</v>
      </c>
      <c r="K51" s="22" t="n">
        <v>0</v>
      </c>
      <c r="L51" s="22" t="n">
        <v>0</v>
      </c>
    </row>
    <row r="52" customFormat="false" ht="45" hidden="false" customHeight="true" outlineLevel="0" collapsed="false">
      <c r="A52" s="23" t="s">
        <v>35</v>
      </c>
      <c r="B52" s="23"/>
      <c r="C52" s="9" t="s">
        <v>17</v>
      </c>
      <c r="D52" s="10" t="n">
        <v>2016</v>
      </c>
      <c r="E52" s="10" t="n">
        <v>2018</v>
      </c>
      <c r="F52" s="10" t="n">
        <v>2016</v>
      </c>
      <c r="G52" s="22" t="n">
        <v>2606.67287</v>
      </c>
      <c r="H52" s="22" t="n">
        <v>0</v>
      </c>
      <c r="I52" s="22" t="n">
        <v>0</v>
      </c>
      <c r="J52" s="22" t="n">
        <v>0</v>
      </c>
      <c r="K52" s="22" t="n">
        <v>2606.67287</v>
      </c>
      <c r="L52" s="22" t="n">
        <v>0</v>
      </c>
    </row>
    <row r="53" customFormat="false" ht="34.5" hidden="false" customHeight="true" outlineLevel="0" collapsed="false">
      <c r="A53" s="23"/>
      <c r="B53" s="23"/>
      <c r="C53" s="9"/>
      <c r="D53" s="10"/>
      <c r="E53" s="10"/>
      <c r="F53" s="10" t="n">
        <v>2017</v>
      </c>
      <c r="G53" s="22" t="n">
        <v>1488.21327</v>
      </c>
      <c r="H53" s="22" t="n">
        <v>0</v>
      </c>
      <c r="I53" s="22" t="n">
        <v>0</v>
      </c>
      <c r="J53" s="22" t="n">
        <v>0</v>
      </c>
      <c r="K53" s="22" t="n">
        <v>1488.21327</v>
      </c>
      <c r="L53" s="22" t="n">
        <v>0</v>
      </c>
    </row>
    <row r="54" customFormat="false" ht="21.2" hidden="false" customHeight="true" outlineLevel="0" collapsed="false">
      <c r="A54" s="23"/>
      <c r="B54" s="23"/>
      <c r="C54" s="9"/>
      <c r="D54" s="10"/>
      <c r="E54" s="10"/>
      <c r="F54" s="10" t="n">
        <v>2018</v>
      </c>
      <c r="G54" s="22" t="n">
        <v>0</v>
      </c>
      <c r="H54" s="22" t="n">
        <v>0</v>
      </c>
      <c r="I54" s="22" t="n">
        <v>0</v>
      </c>
      <c r="J54" s="22" t="n">
        <v>0</v>
      </c>
      <c r="K54" s="22" t="n">
        <v>0</v>
      </c>
      <c r="L54" s="22" t="n">
        <v>0</v>
      </c>
    </row>
    <row r="55" customFormat="false" ht="39.2" hidden="false" customHeight="true" outlineLevel="0" collapsed="false">
      <c r="A55" s="23" t="s">
        <v>36</v>
      </c>
      <c r="B55" s="23"/>
      <c r="C55" s="9" t="s">
        <v>17</v>
      </c>
      <c r="D55" s="10" t="n">
        <v>2016</v>
      </c>
      <c r="E55" s="10" t="n">
        <v>2018</v>
      </c>
      <c r="F55" s="10" t="n">
        <v>2016</v>
      </c>
      <c r="G55" s="22" t="n">
        <v>905.98205</v>
      </c>
      <c r="H55" s="22" t="n">
        <v>0</v>
      </c>
      <c r="I55" s="22" t="n">
        <v>0</v>
      </c>
      <c r="J55" s="22" t="n">
        <v>0</v>
      </c>
      <c r="K55" s="22" t="n">
        <v>905.98205</v>
      </c>
      <c r="L55" s="22" t="n">
        <v>0</v>
      </c>
    </row>
    <row r="56" customFormat="false" ht="29.85" hidden="false" customHeight="true" outlineLevel="0" collapsed="false">
      <c r="A56" s="23"/>
      <c r="B56" s="23"/>
      <c r="C56" s="9"/>
      <c r="D56" s="10"/>
      <c r="E56" s="10"/>
      <c r="F56" s="10" t="n">
        <v>2017</v>
      </c>
      <c r="G56" s="22" t="n">
        <v>903.89123</v>
      </c>
      <c r="H56" s="22" t="n">
        <v>0</v>
      </c>
      <c r="I56" s="22" t="n">
        <v>0</v>
      </c>
      <c r="J56" s="22" t="n">
        <v>0</v>
      </c>
      <c r="K56" s="22" t="n">
        <v>903.89123</v>
      </c>
      <c r="L56" s="22" t="n">
        <v>0</v>
      </c>
    </row>
    <row r="57" customFormat="false" ht="29.85" hidden="false" customHeight="true" outlineLevel="0" collapsed="false">
      <c r="A57" s="23"/>
      <c r="B57" s="23"/>
      <c r="C57" s="9"/>
      <c r="D57" s="10"/>
      <c r="E57" s="10"/>
      <c r="F57" s="10" t="n">
        <v>2018</v>
      </c>
      <c r="G57" s="22" t="n">
        <v>0</v>
      </c>
      <c r="H57" s="22" t="n">
        <v>0</v>
      </c>
      <c r="I57" s="22" t="n">
        <v>0</v>
      </c>
      <c r="J57" s="22" t="n">
        <v>0</v>
      </c>
      <c r="K57" s="22" t="n">
        <v>0</v>
      </c>
      <c r="L57" s="22" t="n">
        <v>0</v>
      </c>
    </row>
    <row r="58" customFormat="false" ht="60.75" hidden="false" customHeight="true" outlineLevel="0" collapsed="false">
      <c r="A58" s="23" t="s">
        <v>37</v>
      </c>
      <c r="B58" s="23"/>
      <c r="C58" s="9" t="s">
        <v>17</v>
      </c>
      <c r="D58" s="10" t="n">
        <v>2016</v>
      </c>
      <c r="E58" s="10" t="n">
        <v>2018</v>
      </c>
      <c r="F58" s="10" t="n">
        <v>2016</v>
      </c>
      <c r="G58" s="22" t="n">
        <v>140</v>
      </c>
      <c r="H58" s="22" t="n">
        <v>0</v>
      </c>
      <c r="I58" s="22" t="n">
        <v>0</v>
      </c>
      <c r="J58" s="22" t="n">
        <v>0</v>
      </c>
      <c r="K58" s="22" t="n">
        <v>140</v>
      </c>
      <c r="L58" s="22" t="n">
        <v>0</v>
      </c>
    </row>
    <row r="59" customFormat="false" ht="60.75" hidden="false" customHeight="true" outlineLevel="0" collapsed="false">
      <c r="A59" s="23"/>
      <c r="B59" s="23"/>
      <c r="C59" s="9"/>
      <c r="D59" s="10"/>
      <c r="E59" s="10"/>
      <c r="F59" s="10" t="n">
        <v>2017</v>
      </c>
      <c r="G59" s="22" t="n">
        <v>150</v>
      </c>
      <c r="H59" s="22" t="n">
        <v>0</v>
      </c>
      <c r="I59" s="22" t="n">
        <v>0</v>
      </c>
      <c r="J59" s="22" t="n">
        <v>0</v>
      </c>
      <c r="K59" s="22" t="n">
        <v>150</v>
      </c>
      <c r="L59" s="22" t="n">
        <v>0</v>
      </c>
    </row>
    <row r="60" customFormat="false" ht="60.75" hidden="false" customHeight="true" outlineLevel="0" collapsed="false">
      <c r="A60" s="23"/>
      <c r="B60" s="23"/>
      <c r="C60" s="9"/>
      <c r="D60" s="9"/>
      <c r="E60" s="9"/>
      <c r="F60" s="10" t="n">
        <v>2018</v>
      </c>
      <c r="G60" s="22" t="n">
        <v>700</v>
      </c>
      <c r="H60" s="22" t="n">
        <v>0</v>
      </c>
      <c r="I60" s="22" t="n">
        <v>0</v>
      </c>
      <c r="J60" s="22" t="n">
        <v>0</v>
      </c>
      <c r="K60" s="22" t="n">
        <v>700</v>
      </c>
      <c r="L60" s="22" t="n">
        <v>0</v>
      </c>
    </row>
    <row r="61" customFormat="false" ht="63.2" hidden="false" customHeight="true" outlineLevel="0" collapsed="false">
      <c r="A61" s="23" t="s">
        <v>38</v>
      </c>
      <c r="B61" s="23"/>
      <c r="C61" s="9" t="s">
        <v>17</v>
      </c>
      <c r="D61" s="10" t="n">
        <v>2016</v>
      </c>
      <c r="E61" s="10" t="n">
        <v>2016</v>
      </c>
      <c r="F61" s="10" t="n">
        <v>2016</v>
      </c>
      <c r="G61" s="22" t="n">
        <v>496.013</v>
      </c>
      <c r="H61" s="22" t="n">
        <v>0</v>
      </c>
      <c r="I61" s="22" t="n">
        <v>0</v>
      </c>
      <c r="J61" s="22" t="n">
        <v>0</v>
      </c>
      <c r="K61" s="22" t="n">
        <v>496.013</v>
      </c>
      <c r="L61" s="22" t="n">
        <v>0</v>
      </c>
    </row>
    <row r="62" customFormat="false" ht="60.4" hidden="false" customHeight="true" outlineLevel="0" collapsed="false">
      <c r="A62" s="23" t="s">
        <v>39</v>
      </c>
      <c r="B62" s="23"/>
      <c r="C62" s="9" t="s">
        <v>40</v>
      </c>
      <c r="D62" s="10" t="n">
        <v>2016</v>
      </c>
      <c r="E62" s="10" t="n">
        <v>2016</v>
      </c>
      <c r="F62" s="10" t="n">
        <v>2016</v>
      </c>
      <c r="G62" s="22" t="n">
        <v>464.365</v>
      </c>
      <c r="H62" s="22" t="n">
        <v>0</v>
      </c>
      <c r="I62" s="22" t="n">
        <v>0</v>
      </c>
      <c r="J62" s="22" t="n">
        <v>0</v>
      </c>
      <c r="K62" s="22" t="n">
        <v>464.365</v>
      </c>
      <c r="L62" s="22" t="n">
        <v>0</v>
      </c>
    </row>
    <row r="63" customFormat="false" ht="57.75" hidden="false" customHeight="true" outlineLevel="0" collapsed="false">
      <c r="A63" s="23" t="s">
        <v>41</v>
      </c>
      <c r="B63" s="23"/>
      <c r="C63" s="9" t="s">
        <v>42</v>
      </c>
      <c r="D63" s="10" t="n">
        <v>2016</v>
      </c>
      <c r="E63" s="10" t="n">
        <v>2017</v>
      </c>
      <c r="F63" s="10" t="n">
        <v>2016</v>
      </c>
      <c r="G63" s="22" t="n">
        <f aca="false">SUM(G65:G78)</f>
        <v>31992.57255</v>
      </c>
      <c r="H63" s="22" t="n">
        <f aca="false">SUM(H65:H78)</f>
        <v>0</v>
      </c>
      <c r="I63" s="22" t="n">
        <f aca="false">SUM(I65:I78)</f>
        <v>30392.57255</v>
      </c>
      <c r="J63" s="22" t="n">
        <f aca="false">SUM(J65:J78)</f>
        <v>1600</v>
      </c>
      <c r="K63" s="22" t="n">
        <f aca="false">SUM(K65:K78)</f>
        <v>0</v>
      </c>
      <c r="L63" s="22" t="n">
        <f aca="false">SUM(L65:L78)</f>
        <v>0</v>
      </c>
    </row>
    <row r="64" customFormat="false" ht="57.75" hidden="false" customHeight="true" outlineLevel="0" collapsed="false">
      <c r="A64" s="23"/>
      <c r="B64" s="23"/>
      <c r="C64" s="9"/>
      <c r="D64" s="10"/>
      <c r="E64" s="10"/>
      <c r="F64" s="10" t="n">
        <v>2017</v>
      </c>
      <c r="G64" s="22" t="n">
        <f aca="false">SUM(G79+G80+G81+G82+G83)</f>
        <v>3988.33729</v>
      </c>
      <c r="H64" s="22" t="n">
        <f aca="false">SUM(H79+H80+H81+H82+H83)</f>
        <v>0</v>
      </c>
      <c r="I64" s="22" t="n">
        <f aca="false">SUM(I79+I80+I81+I82+I83)</f>
        <v>0</v>
      </c>
      <c r="J64" s="22" t="n">
        <f aca="false">SUM(J79+J80+J81+J82+J83)</f>
        <v>3988.33729</v>
      </c>
      <c r="K64" s="22" t="n">
        <f aca="false">SUM(K79+K80+K81+K82+K83)</f>
        <v>0</v>
      </c>
      <c r="L64" s="22" t="n">
        <f aca="false">SUM(L79+L80+L81+L82+L83)</f>
        <v>0</v>
      </c>
    </row>
    <row r="65" customFormat="false" ht="60.4" hidden="false" customHeight="true" outlineLevel="0" collapsed="false">
      <c r="A65" s="23" t="s">
        <v>43</v>
      </c>
      <c r="B65" s="23"/>
      <c r="C65" s="9" t="s">
        <v>17</v>
      </c>
      <c r="D65" s="10" t="n">
        <v>2016</v>
      </c>
      <c r="E65" s="10" t="n">
        <v>2016</v>
      </c>
      <c r="F65" s="10" t="n">
        <v>2016</v>
      </c>
      <c r="G65" s="22" t="n">
        <v>215.496</v>
      </c>
      <c r="H65" s="22" t="n">
        <v>0</v>
      </c>
      <c r="I65" s="22" t="n">
        <v>215.496</v>
      </c>
      <c r="J65" s="22" t="n">
        <v>0</v>
      </c>
      <c r="K65" s="22" t="n">
        <v>0</v>
      </c>
      <c r="L65" s="22" t="n">
        <v>0</v>
      </c>
    </row>
    <row r="66" customFormat="false" ht="60.4" hidden="false" customHeight="true" outlineLevel="0" collapsed="false">
      <c r="A66" s="23" t="s">
        <v>44</v>
      </c>
      <c r="B66" s="23"/>
      <c r="C66" s="9" t="s">
        <v>17</v>
      </c>
      <c r="D66" s="10" t="n">
        <v>206</v>
      </c>
      <c r="E66" s="10" t="n">
        <v>2016</v>
      </c>
      <c r="F66" s="10" t="n">
        <v>2016</v>
      </c>
      <c r="G66" s="22" t="n">
        <v>2089.56552</v>
      </c>
      <c r="H66" s="22" t="n">
        <v>0</v>
      </c>
      <c r="I66" s="22" t="n">
        <v>2089.56552</v>
      </c>
      <c r="J66" s="22" t="n">
        <v>0</v>
      </c>
      <c r="K66" s="22" t="n">
        <v>0</v>
      </c>
      <c r="L66" s="22" t="n">
        <v>0</v>
      </c>
    </row>
    <row r="67" customFormat="false" ht="60.4" hidden="false" customHeight="true" outlineLevel="0" collapsed="false">
      <c r="A67" s="23" t="s">
        <v>45</v>
      </c>
      <c r="B67" s="23"/>
      <c r="C67" s="9" t="s">
        <v>17</v>
      </c>
      <c r="D67" s="10" t="n">
        <v>2016</v>
      </c>
      <c r="E67" s="10" t="n">
        <v>2016</v>
      </c>
      <c r="F67" s="10" t="n">
        <v>2016</v>
      </c>
      <c r="G67" s="22" t="n">
        <v>1133.027</v>
      </c>
      <c r="H67" s="22" t="n">
        <v>0</v>
      </c>
      <c r="I67" s="22" t="n">
        <v>1133.027</v>
      </c>
      <c r="J67" s="22" t="n">
        <v>0</v>
      </c>
      <c r="K67" s="22" t="n">
        <v>0</v>
      </c>
      <c r="L67" s="22" t="n">
        <v>0</v>
      </c>
    </row>
    <row r="68" customFormat="false" ht="60.4" hidden="false" customHeight="true" outlineLevel="0" collapsed="false">
      <c r="A68" s="23" t="s">
        <v>46</v>
      </c>
      <c r="B68" s="23"/>
      <c r="C68" s="9" t="s">
        <v>17</v>
      </c>
      <c r="D68" s="10" t="n">
        <v>2016</v>
      </c>
      <c r="E68" s="10" t="n">
        <v>2016</v>
      </c>
      <c r="F68" s="10" t="n">
        <v>2016</v>
      </c>
      <c r="G68" s="22" t="n">
        <v>295</v>
      </c>
      <c r="H68" s="22" t="n">
        <v>0</v>
      </c>
      <c r="I68" s="22" t="n">
        <v>295</v>
      </c>
      <c r="J68" s="22" t="n">
        <v>0</v>
      </c>
      <c r="K68" s="22" t="n">
        <v>0</v>
      </c>
      <c r="L68" s="22" t="n">
        <v>0</v>
      </c>
    </row>
    <row r="69" customFormat="false" ht="60.4" hidden="false" customHeight="true" outlineLevel="0" collapsed="false">
      <c r="A69" s="23" t="s">
        <v>47</v>
      </c>
      <c r="B69" s="23"/>
      <c r="C69" s="9" t="s">
        <v>40</v>
      </c>
      <c r="D69" s="10" t="n">
        <v>2016</v>
      </c>
      <c r="E69" s="10" t="n">
        <v>2016</v>
      </c>
      <c r="F69" s="10" t="n">
        <v>2016</v>
      </c>
      <c r="G69" s="22" t="n">
        <v>16949.954</v>
      </c>
      <c r="H69" s="22" t="n">
        <v>0</v>
      </c>
      <c r="I69" s="22" t="n">
        <v>16949.954</v>
      </c>
      <c r="J69" s="22" t="n">
        <v>0</v>
      </c>
      <c r="K69" s="22" t="n">
        <v>0</v>
      </c>
      <c r="L69" s="22" t="n">
        <v>0</v>
      </c>
    </row>
    <row r="70" customFormat="false" ht="72.2" hidden="false" customHeight="true" outlineLevel="0" collapsed="false">
      <c r="A70" s="23" t="s">
        <v>48</v>
      </c>
      <c r="B70" s="23"/>
      <c r="C70" s="9" t="s">
        <v>17</v>
      </c>
      <c r="D70" s="10" t="n">
        <v>2016</v>
      </c>
      <c r="E70" s="10" t="n">
        <v>2016</v>
      </c>
      <c r="F70" s="10" t="n">
        <v>2016</v>
      </c>
      <c r="G70" s="22" t="n">
        <v>6285.30671</v>
      </c>
      <c r="H70" s="22" t="n">
        <v>0</v>
      </c>
      <c r="I70" s="22" t="n">
        <v>6285.30671</v>
      </c>
      <c r="J70" s="22" t="n">
        <v>0</v>
      </c>
      <c r="K70" s="22" t="n">
        <v>0</v>
      </c>
      <c r="L70" s="22" t="n">
        <v>0</v>
      </c>
    </row>
    <row r="71" customFormat="false" ht="60.4" hidden="false" customHeight="true" outlineLevel="0" collapsed="false">
      <c r="A71" s="23" t="s">
        <v>49</v>
      </c>
      <c r="B71" s="23"/>
      <c r="C71" s="9" t="s">
        <v>40</v>
      </c>
      <c r="D71" s="10" t="n">
        <v>2016</v>
      </c>
      <c r="E71" s="10" t="n">
        <v>2016</v>
      </c>
      <c r="F71" s="10" t="n">
        <v>2016</v>
      </c>
      <c r="G71" s="22" t="n">
        <v>1957.553</v>
      </c>
      <c r="H71" s="22" t="n">
        <v>0</v>
      </c>
      <c r="I71" s="22" t="n">
        <v>1957.553</v>
      </c>
      <c r="J71" s="22" t="n">
        <v>0</v>
      </c>
      <c r="K71" s="22" t="n">
        <v>0</v>
      </c>
      <c r="L71" s="22" t="n">
        <v>0</v>
      </c>
    </row>
    <row r="72" customFormat="false" ht="60.4" hidden="false" customHeight="true" outlineLevel="0" collapsed="false">
      <c r="A72" s="23" t="s">
        <v>50</v>
      </c>
      <c r="B72" s="23"/>
      <c r="C72" s="9" t="s">
        <v>17</v>
      </c>
      <c r="D72" s="10" t="n">
        <v>2016</v>
      </c>
      <c r="E72" s="10" t="n">
        <v>2016</v>
      </c>
      <c r="F72" s="10" t="n">
        <v>2016</v>
      </c>
      <c r="G72" s="22" t="n">
        <v>419.996</v>
      </c>
      <c r="H72" s="22" t="n">
        <v>0</v>
      </c>
      <c r="I72" s="22" t="n">
        <v>0</v>
      </c>
      <c r="J72" s="22" t="n">
        <v>419.996</v>
      </c>
      <c r="K72" s="22" t="n">
        <v>0</v>
      </c>
      <c r="L72" s="22" t="n">
        <v>0</v>
      </c>
    </row>
    <row r="73" customFormat="false" ht="60.4" hidden="false" customHeight="true" outlineLevel="0" collapsed="false">
      <c r="A73" s="23" t="s">
        <v>51</v>
      </c>
      <c r="B73" s="23"/>
      <c r="C73" s="9" t="s">
        <v>17</v>
      </c>
      <c r="D73" s="10" t="n">
        <v>2016</v>
      </c>
      <c r="E73" s="10" t="n">
        <v>2016</v>
      </c>
      <c r="F73" s="10" t="n">
        <v>2016</v>
      </c>
      <c r="G73" s="22" t="n">
        <v>205.69523</v>
      </c>
      <c r="H73" s="22" t="n">
        <v>0</v>
      </c>
      <c r="I73" s="22" t="n">
        <v>0</v>
      </c>
      <c r="J73" s="22" t="n">
        <v>205.69523</v>
      </c>
      <c r="K73" s="22" t="n">
        <v>0</v>
      </c>
      <c r="L73" s="22" t="n">
        <v>0</v>
      </c>
    </row>
    <row r="74" customFormat="false" ht="60.4" hidden="false" customHeight="true" outlineLevel="0" collapsed="false">
      <c r="A74" s="23" t="s">
        <v>52</v>
      </c>
      <c r="B74" s="23"/>
      <c r="C74" s="9" t="s">
        <v>17</v>
      </c>
      <c r="D74" s="10" t="n">
        <v>2016</v>
      </c>
      <c r="E74" s="10" t="n">
        <v>2016</v>
      </c>
      <c r="F74" s="10" t="n">
        <v>2016</v>
      </c>
      <c r="G74" s="22" t="n">
        <v>424.30867</v>
      </c>
      <c r="H74" s="22" t="n">
        <v>0</v>
      </c>
      <c r="I74" s="22" t="n">
        <v>0</v>
      </c>
      <c r="J74" s="22" t="n">
        <v>424.30867</v>
      </c>
      <c r="K74" s="22" t="n">
        <v>0</v>
      </c>
      <c r="L74" s="22" t="n">
        <v>0</v>
      </c>
    </row>
    <row r="75" customFormat="false" ht="60.4" hidden="false" customHeight="true" outlineLevel="0" collapsed="false">
      <c r="A75" s="23" t="s">
        <v>53</v>
      </c>
      <c r="B75" s="23"/>
      <c r="C75" s="9" t="s">
        <v>17</v>
      </c>
      <c r="D75" s="10" t="n">
        <v>2016</v>
      </c>
      <c r="E75" s="10" t="n">
        <v>2016</v>
      </c>
      <c r="F75" s="10" t="n">
        <v>2016</v>
      </c>
      <c r="G75" s="22" t="n">
        <v>1035.455</v>
      </c>
      <c r="H75" s="22" t="n">
        <v>0</v>
      </c>
      <c r="I75" s="22" t="n">
        <v>585.255</v>
      </c>
      <c r="J75" s="22" t="n">
        <v>450.2</v>
      </c>
      <c r="K75" s="22" t="n">
        <v>0</v>
      </c>
      <c r="L75" s="22" t="n">
        <v>0</v>
      </c>
    </row>
    <row r="76" customFormat="false" ht="60.4" hidden="false" customHeight="true" outlineLevel="0" collapsed="false">
      <c r="A76" s="23" t="s">
        <v>54</v>
      </c>
      <c r="B76" s="23"/>
      <c r="C76" s="9" t="s">
        <v>17</v>
      </c>
      <c r="D76" s="10" t="n">
        <v>2016</v>
      </c>
      <c r="E76" s="10" t="n">
        <v>2016</v>
      </c>
      <c r="F76" s="10" t="n">
        <v>2016</v>
      </c>
      <c r="G76" s="22" t="n">
        <v>99.8001</v>
      </c>
      <c r="H76" s="22" t="n">
        <v>0</v>
      </c>
      <c r="I76" s="22" t="n">
        <v>0</v>
      </c>
      <c r="J76" s="22" t="n">
        <v>99.8001</v>
      </c>
      <c r="K76" s="22" t="n">
        <v>0</v>
      </c>
      <c r="L76" s="22" t="n">
        <v>0</v>
      </c>
    </row>
    <row r="77" customFormat="false" ht="60.4" hidden="false" customHeight="true" outlineLevel="0" collapsed="false">
      <c r="A77" s="23" t="s">
        <v>55</v>
      </c>
      <c r="B77" s="23"/>
      <c r="C77" s="9" t="s">
        <v>40</v>
      </c>
      <c r="D77" s="10" t="n">
        <v>2016</v>
      </c>
      <c r="E77" s="10" t="n">
        <v>2016</v>
      </c>
      <c r="F77" s="10" t="n">
        <v>2016</v>
      </c>
      <c r="G77" s="22" t="n">
        <v>733.25955</v>
      </c>
      <c r="H77" s="22" t="n">
        <v>0</v>
      </c>
      <c r="I77" s="22" t="n">
        <v>733.25955</v>
      </c>
      <c r="J77" s="22" t="n">
        <v>0</v>
      </c>
      <c r="K77" s="22" t="n">
        <v>0</v>
      </c>
      <c r="L77" s="22" t="n">
        <v>0</v>
      </c>
    </row>
    <row r="78" customFormat="false" ht="60.4" hidden="false" customHeight="true" outlineLevel="0" collapsed="false">
      <c r="A78" s="23" t="s">
        <v>56</v>
      </c>
      <c r="B78" s="23"/>
      <c r="C78" s="9" t="s">
        <v>17</v>
      </c>
      <c r="D78" s="10" t="n">
        <v>2016</v>
      </c>
      <c r="E78" s="10" t="n">
        <v>2016</v>
      </c>
      <c r="F78" s="10" t="n">
        <v>2016</v>
      </c>
      <c r="G78" s="22" t="n">
        <v>148.15577</v>
      </c>
      <c r="H78" s="22" t="n">
        <v>0</v>
      </c>
      <c r="I78" s="22" t="n">
        <v>148.15577</v>
      </c>
      <c r="J78" s="22" t="n">
        <v>0</v>
      </c>
      <c r="K78" s="22" t="n">
        <v>0</v>
      </c>
      <c r="L78" s="22" t="n">
        <v>0</v>
      </c>
    </row>
    <row r="79" customFormat="false" ht="60.4" hidden="false" customHeight="true" outlineLevel="0" collapsed="false">
      <c r="A79" s="23" t="s">
        <v>57</v>
      </c>
      <c r="B79" s="23"/>
      <c r="C79" s="9" t="s">
        <v>40</v>
      </c>
      <c r="D79" s="10" t="n">
        <v>2016</v>
      </c>
      <c r="E79" s="10" t="n">
        <v>2017</v>
      </c>
      <c r="F79" s="10" t="n">
        <v>2017</v>
      </c>
      <c r="G79" s="22" t="n">
        <v>1110.3214</v>
      </c>
      <c r="H79" s="22" t="n">
        <v>0</v>
      </c>
      <c r="I79" s="22" t="n">
        <v>0</v>
      </c>
      <c r="J79" s="22" t="n">
        <v>1110.3214</v>
      </c>
      <c r="K79" s="22" t="n">
        <v>0</v>
      </c>
      <c r="L79" s="22" t="n">
        <v>0</v>
      </c>
    </row>
    <row r="80" customFormat="false" ht="60.4" hidden="false" customHeight="true" outlineLevel="0" collapsed="false">
      <c r="A80" s="23" t="s">
        <v>58</v>
      </c>
      <c r="B80" s="23"/>
      <c r="C80" s="9" t="s">
        <v>17</v>
      </c>
      <c r="D80" s="10" t="n">
        <v>2017</v>
      </c>
      <c r="E80" s="10" t="n">
        <v>2017</v>
      </c>
      <c r="F80" s="10" t="n">
        <v>2017</v>
      </c>
      <c r="G80" s="22" t="n">
        <v>1088.51508</v>
      </c>
      <c r="H80" s="22" t="n">
        <v>0</v>
      </c>
      <c r="I80" s="22" t="n">
        <v>0</v>
      </c>
      <c r="J80" s="22" t="n">
        <v>1088.51508</v>
      </c>
      <c r="K80" s="22" t="n">
        <v>0</v>
      </c>
      <c r="L80" s="22" t="n">
        <v>0</v>
      </c>
    </row>
    <row r="81" customFormat="false" ht="60.4" hidden="false" customHeight="true" outlineLevel="0" collapsed="false">
      <c r="A81" s="23" t="s">
        <v>59</v>
      </c>
      <c r="B81" s="23"/>
      <c r="C81" s="9" t="s">
        <v>17</v>
      </c>
      <c r="D81" s="10" t="n">
        <v>2017</v>
      </c>
      <c r="E81" s="10" t="n">
        <v>2017</v>
      </c>
      <c r="F81" s="10" t="n">
        <v>2017</v>
      </c>
      <c r="G81" s="22" t="n">
        <v>990</v>
      </c>
      <c r="H81" s="22" t="n">
        <v>0</v>
      </c>
      <c r="I81" s="22" t="n">
        <v>0</v>
      </c>
      <c r="J81" s="22" t="n">
        <v>990</v>
      </c>
      <c r="K81" s="22" t="n">
        <v>0</v>
      </c>
      <c r="L81" s="22" t="n">
        <v>0</v>
      </c>
    </row>
    <row r="82" customFormat="false" ht="60.4" hidden="false" customHeight="true" outlineLevel="0" collapsed="false">
      <c r="A82" s="23" t="s">
        <v>60</v>
      </c>
      <c r="B82" s="23"/>
      <c r="C82" s="9" t="s">
        <v>17</v>
      </c>
      <c r="D82" s="10" t="n">
        <v>2017</v>
      </c>
      <c r="E82" s="10" t="n">
        <v>2017</v>
      </c>
      <c r="F82" s="10" t="n">
        <v>2017</v>
      </c>
      <c r="G82" s="22" t="n">
        <v>97</v>
      </c>
      <c r="H82" s="22" t="n">
        <v>0</v>
      </c>
      <c r="I82" s="22" t="n">
        <v>0</v>
      </c>
      <c r="J82" s="22" t="n">
        <v>97</v>
      </c>
      <c r="K82" s="22" t="n">
        <v>0</v>
      </c>
      <c r="L82" s="22" t="n">
        <v>0</v>
      </c>
    </row>
    <row r="83" customFormat="false" ht="60.4" hidden="false" customHeight="true" outlineLevel="0" collapsed="false">
      <c r="A83" s="23" t="s">
        <v>61</v>
      </c>
      <c r="B83" s="23"/>
      <c r="C83" s="9" t="s">
        <v>17</v>
      </c>
      <c r="D83" s="10" t="n">
        <v>2017</v>
      </c>
      <c r="E83" s="10" t="n">
        <v>2017</v>
      </c>
      <c r="F83" s="10" t="n">
        <v>2017</v>
      </c>
      <c r="G83" s="22" t="n">
        <v>702.50081</v>
      </c>
      <c r="H83" s="22" t="n">
        <v>0</v>
      </c>
      <c r="I83" s="22" t="n">
        <v>0</v>
      </c>
      <c r="J83" s="22" t="n">
        <v>702.50081</v>
      </c>
      <c r="K83" s="22" t="n">
        <v>0</v>
      </c>
      <c r="L83" s="22" t="n">
        <v>0</v>
      </c>
    </row>
    <row r="84" customFormat="false" ht="60.4" hidden="false" customHeight="true" outlineLevel="0" collapsed="false">
      <c r="A84" s="23" t="s">
        <v>62</v>
      </c>
      <c r="B84" s="23"/>
      <c r="C84" s="9" t="s">
        <v>17</v>
      </c>
      <c r="D84" s="10" t="n">
        <v>2016</v>
      </c>
      <c r="E84" s="10" t="n">
        <v>2017</v>
      </c>
      <c r="F84" s="10" t="n">
        <v>2017</v>
      </c>
      <c r="G84" s="22" t="n">
        <v>4276.8</v>
      </c>
      <c r="H84" s="22" t="n">
        <v>0</v>
      </c>
      <c r="I84" s="22" t="n">
        <v>0</v>
      </c>
      <c r="J84" s="22" t="n">
        <v>0</v>
      </c>
      <c r="K84" s="22" t="n">
        <v>4276.8</v>
      </c>
      <c r="L84" s="22" t="n">
        <v>0</v>
      </c>
    </row>
    <row r="85" customFormat="false" ht="60.4" hidden="false" customHeight="true" outlineLevel="0" collapsed="false">
      <c r="A85" s="23" t="s">
        <v>63</v>
      </c>
      <c r="B85" s="23"/>
      <c r="C85" s="9" t="s">
        <v>17</v>
      </c>
      <c r="D85" s="10" t="n">
        <v>2018</v>
      </c>
      <c r="E85" s="10" t="n">
        <v>2018</v>
      </c>
      <c r="F85" s="10" t="n">
        <v>2018</v>
      </c>
      <c r="G85" s="22" t="n">
        <v>6000</v>
      </c>
      <c r="H85" s="22" t="n">
        <v>0</v>
      </c>
      <c r="I85" s="22" t="n">
        <v>0</v>
      </c>
      <c r="J85" s="22" t="n">
        <v>0</v>
      </c>
      <c r="K85" s="22" t="n">
        <v>6000</v>
      </c>
      <c r="L85" s="22" t="n">
        <v>0</v>
      </c>
    </row>
    <row r="86" s="35" customFormat="true" ht="25.9" hidden="false" customHeight="true" outlineLevel="0" collapsed="false">
      <c r="A86" s="25" t="s">
        <v>64</v>
      </c>
      <c r="B86" s="25"/>
      <c r="C86" s="32"/>
      <c r="D86" s="33"/>
      <c r="E86" s="33"/>
      <c r="F86" s="33"/>
      <c r="G86" s="34" t="n">
        <f aca="false">SUM(G22:G24)</f>
        <v>139689.9652</v>
      </c>
      <c r="H86" s="34" t="n">
        <f aca="false">SUM(H22:H24)</f>
        <v>0</v>
      </c>
      <c r="I86" s="34" t="n">
        <f aca="false">SUM(I22:I24)</f>
        <v>30392.57255</v>
      </c>
      <c r="J86" s="34" t="n">
        <f aca="false">SUM(J22:J24)</f>
        <v>5588.33729</v>
      </c>
      <c r="K86" s="34" t="n">
        <f aca="false">SUM(K22:K24)</f>
        <v>103709.05536</v>
      </c>
      <c r="L86" s="34" t="n">
        <f aca="false">SUM(L22:L24)</f>
        <v>0</v>
      </c>
    </row>
    <row r="87" s="21" customFormat="true" ht="23.65" hidden="false" customHeight="true" outlineLevel="0" collapsed="false">
      <c r="A87" s="31" t="s">
        <v>65</v>
      </c>
      <c r="B87" s="31"/>
      <c r="C87" s="18" t="s">
        <v>17</v>
      </c>
      <c r="D87" s="19" t="n">
        <v>2016</v>
      </c>
      <c r="E87" s="19" t="n">
        <v>2018</v>
      </c>
      <c r="F87" s="19" t="n">
        <v>2016</v>
      </c>
      <c r="G87" s="20" t="n">
        <f aca="false">SUM(G90+G93+G96+G99+G100+G102+G104)</f>
        <v>49376.00214</v>
      </c>
      <c r="H87" s="20" t="n">
        <f aca="false">SUM(H90+H93+H96+H99+H100+H102+H104)</f>
        <v>0</v>
      </c>
      <c r="I87" s="20" t="n">
        <f aca="false">SUM(I90+I93+I96+I99+I100+I102+I104)</f>
        <v>0</v>
      </c>
      <c r="J87" s="20" t="n">
        <f aca="false">SUM(J90+J93+J96+J99+J100+J102+J104)</f>
        <v>0</v>
      </c>
      <c r="K87" s="20" t="n">
        <f aca="false">SUM(K90+K93+K96+K99+K100+K102+K104)</f>
        <v>49376.00214</v>
      </c>
      <c r="L87" s="20" t="n">
        <f aca="false">SUM(L90+L93+L96+L99+L100+L102+L104)</f>
        <v>0</v>
      </c>
    </row>
    <row r="88" s="21" customFormat="true" ht="40.9" hidden="false" customHeight="true" outlineLevel="0" collapsed="false">
      <c r="A88" s="31"/>
      <c r="B88" s="31"/>
      <c r="C88" s="18"/>
      <c r="D88" s="19"/>
      <c r="E88" s="19"/>
      <c r="F88" s="19" t="n">
        <v>2017</v>
      </c>
      <c r="G88" s="20" t="n">
        <f aca="false">SUM(G91+G94+G97+G101+G103)</f>
        <v>46447.52942</v>
      </c>
      <c r="H88" s="20" t="n">
        <f aca="false">SUM(H91+H94+H97+H101+H103)</f>
        <v>0</v>
      </c>
      <c r="I88" s="20" t="n">
        <f aca="false">SUM(I91+I94+I97+I101+I103)</f>
        <v>0</v>
      </c>
      <c r="J88" s="20" t="n">
        <f aca="false">SUM(J91+J94+J97+J101+J103)</f>
        <v>0</v>
      </c>
      <c r="K88" s="20" t="n">
        <f aca="false">SUM(K91+K94+K97+K101+K103)</f>
        <v>46447.52942</v>
      </c>
      <c r="L88" s="20" t="n">
        <f aca="false">SUM(L91+L94+L97+L101+L103)</f>
        <v>0</v>
      </c>
    </row>
    <row r="89" customFormat="false" ht="37.7" hidden="false" customHeight="true" outlineLevel="0" collapsed="false">
      <c r="A89" s="31"/>
      <c r="B89" s="31"/>
      <c r="C89" s="18"/>
      <c r="D89" s="19"/>
      <c r="E89" s="19"/>
      <c r="F89" s="19" t="n">
        <v>2018</v>
      </c>
      <c r="G89" s="20" t="n">
        <f aca="false">SUM(G92+G95+G98+G105)</f>
        <v>43520.7</v>
      </c>
      <c r="H89" s="20" t="n">
        <f aca="false">SUM(H92+H95+H98+H105)</f>
        <v>0</v>
      </c>
      <c r="I89" s="20" t="n">
        <f aca="false">SUM(I92+I95+I98+I105)</f>
        <v>0</v>
      </c>
      <c r="J89" s="20" t="n">
        <f aca="false">SUM(J92+J95+J98+J105)</f>
        <v>0</v>
      </c>
      <c r="K89" s="20" t="n">
        <f aca="false">SUM(K92+K95+K98+K105)</f>
        <v>43520.7</v>
      </c>
      <c r="L89" s="20" t="n">
        <f aca="false">SUM(L92+L95+L98+L105)</f>
        <v>0</v>
      </c>
    </row>
    <row r="90" customFormat="false" ht="45" hidden="false" customHeight="true" outlineLevel="0" collapsed="false">
      <c r="A90" s="23" t="s">
        <v>66</v>
      </c>
      <c r="B90" s="23"/>
      <c r="C90" s="9" t="s">
        <v>17</v>
      </c>
      <c r="D90" s="10" t="n">
        <v>2016</v>
      </c>
      <c r="E90" s="10" t="n">
        <v>2018</v>
      </c>
      <c r="F90" s="10" t="n">
        <v>2016</v>
      </c>
      <c r="G90" s="22" t="n">
        <v>44205.3</v>
      </c>
      <c r="H90" s="22" t="n">
        <v>0</v>
      </c>
      <c r="I90" s="22" t="n">
        <v>0</v>
      </c>
      <c r="J90" s="22" t="n">
        <v>0</v>
      </c>
      <c r="K90" s="22" t="n">
        <v>44205.3</v>
      </c>
      <c r="L90" s="22" t="n">
        <v>0</v>
      </c>
    </row>
    <row r="91" customFormat="false" ht="45" hidden="false" customHeight="true" outlineLevel="0" collapsed="false">
      <c r="A91" s="23"/>
      <c r="B91" s="23"/>
      <c r="C91" s="9"/>
      <c r="D91" s="10"/>
      <c r="E91" s="10"/>
      <c r="F91" s="10" t="n">
        <v>2017</v>
      </c>
      <c r="G91" s="22" t="n">
        <v>40199.13374</v>
      </c>
      <c r="H91" s="22" t="n">
        <v>0</v>
      </c>
      <c r="I91" s="22" t="n">
        <v>0</v>
      </c>
      <c r="J91" s="22" t="n">
        <v>0</v>
      </c>
      <c r="K91" s="22" t="n">
        <v>40199.13374</v>
      </c>
      <c r="L91" s="22" t="n">
        <v>0</v>
      </c>
    </row>
    <row r="92" customFormat="false" ht="45" hidden="false" customHeight="true" outlineLevel="0" collapsed="false">
      <c r="A92" s="23"/>
      <c r="B92" s="23"/>
      <c r="C92" s="9"/>
      <c r="D92" s="10"/>
      <c r="E92" s="10"/>
      <c r="F92" s="10" t="n">
        <v>2018</v>
      </c>
      <c r="G92" s="22" t="n">
        <v>0</v>
      </c>
      <c r="H92" s="22" t="n">
        <v>0</v>
      </c>
      <c r="I92" s="22" t="n">
        <v>0</v>
      </c>
      <c r="J92" s="22" t="n">
        <v>0</v>
      </c>
      <c r="K92" s="22" t="n">
        <v>0</v>
      </c>
      <c r="L92" s="22" t="n">
        <v>0</v>
      </c>
    </row>
    <row r="93" customFormat="false" ht="45" hidden="false" customHeight="true" outlineLevel="0" collapsed="false">
      <c r="A93" s="23" t="s">
        <v>67</v>
      </c>
      <c r="B93" s="23"/>
      <c r="C93" s="9" t="s">
        <v>17</v>
      </c>
      <c r="D93" s="10" t="n">
        <v>2016</v>
      </c>
      <c r="E93" s="10" t="n">
        <v>2018</v>
      </c>
      <c r="F93" s="10" t="n">
        <v>2016</v>
      </c>
      <c r="G93" s="22" t="n">
        <v>1629.1</v>
      </c>
      <c r="H93" s="22" t="n">
        <v>0</v>
      </c>
      <c r="I93" s="22" t="n">
        <v>0</v>
      </c>
      <c r="J93" s="22" t="n">
        <v>0</v>
      </c>
      <c r="K93" s="22" t="n">
        <v>1629.1</v>
      </c>
      <c r="L93" s="22" t="n">
        <v>0</v>
      </c>
    </row>
    <row r="94" customFormat="false" ht="45" hidden="false" customHeight="true" outlineLevel="0" collapsed="false">
      <c r="A94" s="23"/>
      <c r="B94" s="23"/>
      <c r="C94" s="9"/>
      <c r="D94" s="10"/>
      <c r="E94" s="10"/>
      <c r="F94" s="10" t="n">
        <v>2017</v>
      </c>
      <c r="G94" s="22" t="n">
        <v>1718.26</v>
      </c>
      <c r="H94" s="22" t="n">
        <v>0</v>
      </c>
      <c r="I94" s="22" t="n">
        <v>0</v>
      </c>
      <c r="J94" s="22" t="n">
        <v>0</v>
      </c>
      <c r="K94" s="22" t="n">
        <v>1718.26</v>
      </c>
      <c r="L94" s="22" t="n">
        <v>0</v>
      </c>
    </row>
    <row r="95" customFormat="false" ht="45" hidden="false" customHeight="true" outlineLevel="0" collapsed="false">
      <c r="A95" s="23"/>
      <c r="B95" s="23"/>
      <c r="C95" s="9"/>
      <c r="D95" s="10"/>
      <c r="E95" s="10"/>
      <c r="F95" s="10" t="n">
        <v>2018</v>
      </c>
      <c r="G95" s="22" t="n">
        <v>0</v>
      </c>
      <c r="H95" s="22" t="n">
        <v>0</v>
      </c>
      <c r="I95" s="22" t="n">
        <v>0</v>
      </c>
      <c r="J95" s="22" t="n">
        <v>0</v>
      </c>
      <c r="K95" s="22" t="n">
        <v>0</v>
      </c>
      <c r="L95" s="22" t="n">
        <v>0</v>
      </c>
    </row>
    <row r="96" customFormat="false" ht="45" hidden="false" customHeight="true" outlineLevel="0" collapsed="false">
      <c r="A96" s="23" t="s">
        <v>68</v>
      </c>
      <c r="B96" s="23"/>
      <c r="C96" s="9" t="s">
        <v>17</v>
      </c>
      <c r="D96" s="10" t="n">
        <v>2016</v>
      </c>
      <c r="E96" s="10" t="n">
        <v>2018</v>
      </c>
      <c r="F96" s="10" t="n">
        <v>2016</v>
      </c>
      <c r="G96" s="22" t="n">
        <v>400</v>
      </c>
      <c r="H96" s="22" t="n">
        <v>0</v>
      </c>
      <c r="I96" s="22" t="n">
        <v>0</v>
      </c>
      <c r="J96" s="22" t="n">
        <v>0</v>
      </c>
      <c r="K96" s="22" t="n">
        <v>400</v>
      </c>
      <c r="L96" s="22" t="n">
        <v>0</v>
      </c>
    </row>
    <row r="97" customFormat="false" ht="45" hidden="false" customHeight="true" outlineLevel="0" collapsed="false">
      <c r="A97" s="23"/>
      <c r="B97" s="23"/>
      <c r="C97" s="9"/>
      <c r="D97" s="10"/>
      <c r="E97" s="10"/>
      <c r="F97" s="10" t="n">
        <v>2017</v>
      </c>
      <c r="G97" s="22" t="n">
        <v>495</v>
      </c>
      <c r="H97" s="22" t="n">
        <v>0</v>
      </c>
      <c r="I97" s="22" t="n">
        <v>0</v>
      </c>
      <c r="J97" s="22" t="n">
        <v>0</v>
      </c>
      <c r="K97" s="22" t="n">
        <v>495</v>
      </c>
      <c r="L97" s="22" t="n">
        <v>0</v>
      </c>
    </row>
    <row r="98" customFormat="false" ht="45" hidden="false" customHeight="true" outlineLevel="0" collapsed="false">
      <c r="A98" s="23"/>
      <c r="B98" s="23"/>
      <c r="C98" s="9"/>
      <c r="D98" s="10"/>
      <c r="E98" s="10"/>
      <c r="F98" s="10" t="n">
        <v>2018</v>
      </c>
      <c r="G98" s="22" t="n">
        <v>500</v>
      </c>
      <c r="H98" s="22" t="n">
        <v>0</v>
      </c>
      <c r="I98" s="22" t="n">
        <v>0</v>
      </c>
      <c r="J98" s="22" t="n">
        <v>0</v>
      </c>
      <c r="K98" s="22" t="n">
        <v>500</v>
      </c>
      <c r="L98" s="22" t="n">
        <v>0</v>
      </c>
    </row>
    <row r="99" customFormat="false" ht="60.4" hidden="false" customHeight="true" outlineLevel="0" collapsed="false">
      <c r="A99" s="36" t="s">
        <v>69</v>
      </c>
      <c r="B99" s="36"/>
      <c r="C99" s="9" t="s">
        <v>17</v>
      </c>
      <c r="D99" s="10" t="n">
        <v>2016</v>
      </c>
      <c r="E99" s="10" t="n">
        <v>2016</v>
      </c>
      <c r="F99" s="10" t="n">
        <v>2016</v>
      </c>
      <c r="G99" s="22" t="n">
        <v>266</v>
      </c>
      <c r="H99" s="22" t="n">
        <v>0</v>
      </c>
      <c r="I99" s="22" t="n">
        <v>0</v>
      </c>
      <c r="J99" s="22" t="n">
        <v>0</v>
      </c>
      <c r="K99" s="22" t="n">
        <v>266</v>
      </c>
      <c r="L99" s="22" t="n">
        <v>0</v>
      </c>
    </row>
    <row r="100" customFormat="false" ht="66" hidden="false" customHeight="true" outlineLevel="0" collapsed="false">
      <c r="A100" s="23" t="s">
        <v>70</v>
      </c>
      <c r="B100" s="23"/>
      <c r="C100" s="9" t="s">
        <v>17</v>
      </c>
      <c r="D100" s="10" t="n">
        <v>2016</v>
      </c>
      <c r="E100" s="10" t="n">
        <v>2017</v>
      </c>
      <c r="F100" s="10" t="n">
        <v>2016</v>
      </c>
      <c r="G100" s="22" t="n">
        <v>1943.859</v>
      </c>
      <c r="H100" s="22" t="n">
        <v>0</v>
      </c>
      <c r="I100" s="22" t="n">
        <v>0</v>
      </c>
      <c r="J100" s="22" t="n">
        <v>0</v>
      </c>
      <c r="K100" s="22" t="n">
        <v>1943.859</v>
      </c>
      <c r="L100" s="22" t="n">
        <v>0</v>
      </c>
    </row>
    <row r="101" customFormat="false" ht="66" hidden="false" customHeight="true" outlineLevel="0" collapsed="false">
      <c r="A101" s="23"/>
      <c r="B101" s="23"/>
      <c r="C101" s="9"/>
      <c r="D101" s="9"/>
      <c r="E101" s="9"/>
      <c r="F101" s="10" t="n">
        <v>2017</v>
      </c>
      <c r="G101" s="22" t="n">
        <v>3935.13568</v>
      </c>
      <c r="H101" s="22" t="n">
        <v>0</v>
      </c>
      <c r="I101" s="22" t="n">
        <v>0</v>
      </c>
      <c r="J101" s="22" t="n">
        <v>0</v>
      </c>
      <c r="K101" s="22" t="n">
        <v>3935.13568</v>
      </c>
      <c r="L101" s="22" t="n">
        <v>0</v>
      </c>
    </row>
    <row r="102" customFormat="false" ht="65.25" hidden="false" customHeight="true" outlineLevel="0" collapsed="false">
      <c r="A102" s="23" t="s">
        <v>71</v>
      </c>
      <c r="B102" s="23"/>
      <c r="C102" s="9" t="s">
        <v>17</v>
      </c>
      <c r="D102" s="10" t="n">
        <v>2016</v>
      </c>
      <c r="E102" s="10" t="n">
        <v>2017</v>
      </c>
      <c r="F102" s="10" t="n">
        <v>2016</v>
      </c>
      <c r="G102" s="22" t="n">
        <v>831.74314</v>
      </c>
      <c r="H102" s="22" t="n">
        <v>0</v>
      </c>
      <c r="I102" s="22" t="n">
        <v>0</v>
      </c>
      <c r="J102" s="22" t="n">
        <v>0</v>
      </c>
      <c r="K102" s="22" t="n">
        <v>831.74314</v>
      </c>
      <c r="L102" s="22" t="n">
        <v>0</v>
      </c>
    </row>
    <row r="103" customFormat="false" ht="65.25" hidden="false" customHeight="true" outlineLevel="0" collapsed="false">
      <c r="A103" s="23"/>
      <c r="B103" s="23"/>
      <c r="C103" s="9"/>
      <c r="D103" s="10"/>
      <c r="E103" s="10"/>
      <c r="F103" s="10" t="n">
        <v>2017</v>
      </c>
      <c r="G103" s="22" t="n">
        <v>100</v>
      </c>
      <c r="H103" s="22" t="n">
        <v>0</v>
      </c>
      <c r="I103" s="22" t="n">
        <v>0</v>
      </c>
      <c r="J103" s="22" t="n">
        <v>0</v>
      </c>
      <c r="K103" s="22" t="n">
        <v>100</v>
      </c>
      <c r="L103" s="22" t="n">
        <v>0</v>
      </c>
    </row>
    <row r="104" customFormat="false" ht="65.25" hidden="false" customHeight="true" outlineLevel="0" collapsed="false">
      <c r="A104" s="23" t="s">
        <v>72</v>
      </c>
      <c r="B104" s="23"/>
      <c r="C104" s="9" t="s">
        <v>17</v>
      </c>
      <c r="D104" s="10" t="n">
        <v>2016</v>
      </c>
      <c r="E104" s="10" t="n">
        <v>2016</v>
      </c>
      <c r="F104" s="10" t="n">
        <v>2016</v>
      </c>
      <c r="G104" s="22" t="n">
        <v>100</v>
      </c>
      <c r="H104" s="22" t="n">
        <v>0</v>
      </c>
      <c r="I104" s="22" t="n">
        <v>0</v>
      </c>
      <c r="J104" s="22" t="n">
        <v>0</v>
      </c>
      <c r="K104" s="22" t="n">
        <v>100</v>
      </c>
      <c r="L104" s="22" t="n">
        <v>0</v>
      </c>
    </row>
    <row r="105" customFormat="false" ht="65.25" hidden="false" customHeight="true" outlineLevel="0" collapsed="false">
      <c r="A105" s="23" t="s">
        <v>73</v>
      </c>
      <c r="B105" s="23"/>
      <c r="C105" s="9" t="s">
        <v>17</v>
      </c>
      <c r="D105" s="10" t="n">
        <v>2018</v>
      </c>
      <c r="E105" s="10" t="n">
        <v>2018</v>
      </c>
      <c r="F105" s="10" t="n">
        <v>2018</v>
      </c>
      <c r="G105" s="22" t="n">
        <v>43020.7</v>
      </c>
      <c r="H105" s="22" t="n">
        <v>0</v>
      </c>
      <c r="I105" s="22" t="n">
        <v>0</v>
      </c>
      <c r="J105" s="22" t="n">
        <v>0</v>
      </c>
      <c r="K105" s="22" t="n">
        <v>43020.7</v>
      </c>
      <c r="L105" s="22" t="n">
        <v>0</v>
      </c>
    </row>
    <row r="106" s="30" customFormat="true" ht="27.4" hidden="false" customHeight="true" outlineLevel="0" collapsed="false">
      <c r="A106" s="25" t="s">
        <v>74</v>
      </c>
      <c r="B106" s="25"/>
      <c r="C106" s="26"/>
      <c r="D106" s="27"/>
      <c r="E106" s="27"/>
      <c r="F106" s="27"/>
      <c r="G106" s="29" t="n">
        <f aca="false">SUM(G87:G89)</f>
        <v>139344.23156</v>
      </c>
      <c r="H106" s="29" t="n">
        <f aca="false">SUM(H90:H105)</f>
        <v>0</v>
      </c>
      <c r="I106" s="29" t="n">
        <f aca="false">SUM(I90:I105)</f>
        <v>0</v>
      </c>
      <c r="J106" s="29" t="n">
        <f aca="false">SUM(J90:J105)</f>
        <v>0</v>
      </c>
      <c r="K106" s="29" t="n">
        <f aca="false">SUM(K90:K105)</f>
        <v>139344.23156</v>
      </c>
      <c r="L106" s="29" t="n">
        <f aca="false">SUM(L90:L102)</f>
        <v>0</v>
      </c>
    </row>
    <row r="107" s="21" customFormat="true" ht="23.65" hidden="false" customHeight="true" outlineLevel="0" collapsed="false">
      <c r="A107" s="31" t="s">
        <v>75</v>
      </c>
      <c r="B107" s="31"/>
      <c r="C107" s="18" t="s">
        <v>17</v>
      </c>
      <c r="D107" s="19" t="n">
        <v>2016</v>
      </c>
      <c r="E107" s="19" t="n">
        <v>2018</v>
      </c>
      <c r="F107" s="19" t="n">
        <v>2016</v>
      </c>
      <c r="G107" s="20" t="n">
        <f aca="false">SUM(G110)</f>
        <v>1258.96435</v>
      </c>
      <c r="H107" s="20" t="n">
        <f aca="false">SUM(H110)</f>
        <v>0</v>
      </c>
      <c r="I107" s="20" t="n">
        <f aca="false">SUM(I110)</f>
        <v>1150.79</v>
      </c>
      <c r="J107" s="20" t="n">
        <f aca="false">SUM(J110)</f>
        <v>0</v>
      </c>
      <c r="K107" s="20" t="n">
        <f aca="false">SUM(K110)</f>
        <v>108.17435</v>
      </c>
      <c r="L107" s="20" t="n">
        <f aca="false">SUM(L110)</f>
        <v>0</v>
      </c>
    </row>
    <row r="108" s="21" customFormat="true" ht="29.1" hidden="false" customHeight="true" outlineLevel="0" collapsed="false">
      <c r="A108" s="31"/>
      <c r="B108" s="31"/>
      <c r="C108" s="18"/>
      <c r="D108" s="19"/>
      <c r="E108" s="19"/>
      <c r="F108" s="19" t="n">
        <v>2017</v>
      </c>
      <c r="G108" s="20" t="n">
        <f aca="false">SUM(G111)</f>
        <v>1265.88</v>
      </c>
      <c r="H108" s="20" t="n">
        <f aca="false">SUM(H111)</f>
        <v>0</v>
      </c>
      <c r="I108" s="20" t="n">
        <f aca="false">SUM(I111)</f>
        <v>1150.8</v>
      </c>
      <c r="J108" s="20" t="n">
        <f aca="false">SUM(J111)</f>
        <v>0</v>
      </c>
      <c r="K108" s="20" t="n">
        <f aca="false">SUM(K111)</f>
        <v>115.08</v>
      </c>
      <c r="L108" s="20" t="n">
        <f aca="false">SUM(L111)</f>
        <v>0</v>
      </c>
    </row>
    <row r="109" customFormat="false" ht="25.9" hidden="false" customHeight="true" outlineLevel="0" collapsed="false">
      <c r="A109" s="31"/>
      <c r="B109" s="31"/>
      <c r="C109" s="18"/>
      <c r="D109" s="19"/>
      <c r="E109" s="19"/>
      <c r="F109" s="19" t="n">
        <v>2018</v>
      </c>
      <c r="G109" s="20" t="n">
        <f aca="false">SUM(G112)</f>
        <v>0</v>
      </c>
      <c r="H109" s="20" t="n">
        <f aca="false">SUM(H112)</f>
        <v>0</v>
      </c>
      <c r="I109" s="20" t="n">
        <f aca="false">SUM(I112)</f>
        <v>0</v>
      </c>
      <c r="J109" s="20" t="n">
        <f aca="false">SUM(J112)</f>
        <v>0</v>
      </c>
      <c r="K109" s="20" t="n">
        <f aca="false">SUM(K112)</f>
        <v>0</v>
      </c>
      <c r="L109" s="20" t="n">
        <f aca="false">SUM(L112)</f>
        <v>0</v>
      </c>
    </row>
    <row r="110" customFormat="false" ht="31.35" hidden="false" customHeight="true" outlineLevel="0" collapsed="false">
      <c r="A110" s="23" t="s">
        <v>76</v>
      </c>
      <c r="B110" s="23"/>
      <c r="C110" s="9" t="s">
        <v>17</v>
      </c>
      <c r="D110" s="10" t="n">
        <v>2016</v>
      </c>
      <c r="E110" s="10" t="n">
        <v>2018</v>
      </c>
      <c r="F110" s="10" t="n">
        <v>2016</v>
      </c>
      <c r="G110" s="22" t="n">
        <f aca="false">SUM(H110:L110)</f>
        <v>1258.96435</v>
      </c>
      <c r="H110" s="22" t="n">
        <v>0</v>
      </c>
      <c r="I110" s="22" t="n">
        <v>1150.79</v>
      </c>
      <c r="J110" s="22" t="n">
        <v>0</v>
      </c>
      <c r="K110" s="22" t="n">
        <v>108.17435</v>
      </c>
      <c r="L110" s="22" t="n">
        <v>0</v>
      </c>
    </row>
    <row r="111" customFormat="false" ht="31.35" hidden="false" customHeight="true" outlineLevel="0" collapsed="false">
      <c r="A111" s="23"/>
      <c r="B111" s="23"/>
      <c r="C111" s="9"/>
      <c r="D111" s="10"/>
      <c r="E111" s="10"/>
      <c r="F111" s="10" t="n">
        <v>2017</v>
      </c>
      <c r="G111" s="22" t="n">
        <v>1265.88</v>
      </c>
      <c r="H111" s="22" t="n">
        <v>0</v>
      </c>
      <c r="I111" s="22" t="n">
        <v>1150.8</v>
      </c>
      <c r="J111" s="22" t="n">
        <v>0</v>
      </c>
      <c r="K111" s="22" t="n">
        <v>115.08</v>
      </c>
      <c r="L111" s="22" t="n">
        <v>0</v>
      </c>
    </row>
    <row r="112" customFormat="false" ht="29.1" hidden="false" customHeight="true" outlineLevel="0" collapsed="false">
      <c r="A112" s="23"/>
      <c r="B112" s="23"/>
      <c r="C112" s="9"/>
      <c r="D112" s="10"/>
      <c r="E112" s="10"/>
      <c r="F112" s="10" t="n">
        <v>2018</v>
      </c>
      <c r="G112" s="22" t="n">
        <v>0</v>
      </c>
      <c r="H112" s="22" t="n">
        <v>0</v>
      </c>
      <c r="I112" s="22" t="n">
        <v>0</v>
      </c>
      <c r="J112" s="22" t="n">
        <v>0</v>
      </c>
      <c r="K112" s="22" t="n">
        <v>0</v>
      </c>
      <c r="L112" s="22" t="n">
        <v>0</v>
      </c>
    </row>
    <row r="113" s="30" customFormat="true" ht="45" hidden="false" customHeight="true" outlineLevel="0" collapsed="false">
      <c r="A113" s="25" t="s">
        <v>77</v>
      </c>
      <c r="B113" s="25"/>
      <c r="C113" s="26"/>
      <c r="D113" s="27"/>
      <c r="E113" s="27"/>
      <c r="F113" s="27"/>
      <c r="G113" s="29" t="n">
        <f aca="false">SUM(G110:G112)</f>
        <v>2524.84435</v>
      </c>
      <c r="H113" s="29" t="n">
        <f aca="false">SUM(H110:H112)</f>
        <v>0</v>
      </c>
      <c r="I113" s="29" t="n">
        <f aca="false">SUM(I110:I112)</f>
        <v>2301.59</v>
      </c>
      <c r="J113" s="29" t="n">
        <f aca="false">SUM(J110:J112)</f>
        <v>0</v>
      </c>
      <c r="K113" s="29" t="n">
        <f aca="false">SUM(K110:K112)</f>
        <v>223.25435</v>
      </c>
      <c r="L113" s="29" t="n">
        <f aca="false">SUM(L110:L112)</f>
        <v>0</v>
      </c>
    </row>
    <row r="114" s="21" customFormat="true" ht="32.85" hidden="false" customHeight="true" outlineLevel="0" collapsed="false">
      <c r="A114" s="31" t="s">
        <v>78</v>
      </c>
      <c r="B114" s="31"/>
      <c r="C114" s="18" t="s">
        <v>79</v>
      </c>
      <c r="D114" s="19" t="n">
        <v>2016</v>
      </c>
      <c r="E114" s="19" t="n">
        <v>2018</v>
      </c>
      <c r="F114" s="37" t="n">
        <v>2016</v>
      </c>
      <c r="G114" s="38" t="n">
        <f aca="false">G117+G149+G151+G153+G155</f>
        <v>142816.63403</v>
      </c>
      <c r="H114" s="38" t="n">
        <f aca="false">H117+H149+H151+H153</f>
        <v>0</v>
      </c>
      <c r="I114" s="38" t="n">
        <f aca="false">I117+I149+I151+I153</f>
        <v>128056.0992</v>
      </c>
      <c r="J114" s="38" t="n">
        <f aca="false">J117+J149+J151+J153</f>
        <v>0</v>
      </c>
      <c r="K114" s="38" t="n">
        <f aca="false">K117+K149+K151+K153+K155</f>
        <v>14760.53483</v>
      </c>
      <c r="L114" s="38" t="n">
        <f aca="false">L117+L147+L151+L153</f>
        <v>0</v>
      </c>
    </row>
    <row r="115" customFormat="false" ht="30.6" hidden="false" customHeight="true" outlineLevel="0" collapsed="false">
      <c r="A115" s="31"/>
      <c r="B115" s="31"/>
      <c r="C115" s="18"/>
      <c r="D115" s="19"/>
      <c r="E115" s="19"/>
      <c r="F115" s="37" t="n">
        <v>2017</v>
      </c>
      <c r="G115" s="38" t="n">
        <f aca="false">G118+G150+G152+G154+G156</f>
        <v>9451.86</v>
      </c>
      <c r="H115" s="38" t="n">
        <f aca="false">H118+H150+H152+H154+H156</f>
        <v>0</v>
      </c>
      <c r="I115" s="38" t="n">
        <f aca="false">I118+I150+I152+I154+I156</f>
        <v>4976.3</v>
      </c>
      <c r="J115" s="38" t="n">
        <f aca="false">SUM(J118+J150+J152+J154+J162)</f>
        <v>2296.66271</v>
      </c>
      <c r="K115" s="38" t="n">
        <f aca="false">SUM(K118+K150+K152+K156)</f>
        <v>2178.89729</v>
      </c>
      <c r="L115" s="38" t="n">
        <f aca="false">SUM(L118+L150+L152+L154+L162)</f>
        <v>0</v>
      </c>
    </row>
    <row r="116" customFormat="false" ht="39" hidden="false" customHeight="true" outlineLevel="0" collapsed="false">
      <c r="A116" s="31"/>
      <c r="B116" s="31"/>
      <c r="C116" s="18"/>
      <c r="D116" s="19"/>
      <c r="E116" s="19"/>
      <c r="F116" s="37" t="n">
        <v>2018</v>
      </c>
      <c r="G116" s="38" t="n">
        <f aca="false">G119</f>
        <v>10713.3</v>
      </c>
      <c r="H116" s="38" t="n">
        <f aca="false">H119</f>
        <v>0</v>
      </c>
      <c r="I116" s="38" t="n">
        <f aca="false">I119</f>
        <v>1714.8</v>
      </c>
      <c r="J116" s="38" t="n">
        <f aca="false">J119</f>
        <v>0</v>
      </c>
      <c r="K116" s="38" t="n">
        <f aca="false">K119</f>
        <v>8998.5</v>
      </c>
      <c r="L116" s="38" t="n">
        <f aca="false">L119</f>
        <v>0</v>
      </c>
    </row>
    <row r="117" customFormat="false" ht="23.1" hidden="false" customHeight="true" outlineLevel="0" collapsed="false">
      <c r="A117" s="39"/>
      <c r="B117" s="39"/>
      <c r="C117" s="9" t="s">
        <v>80</v>
      </c>
      <c r="D117" s="40" t="n">
        <v>2016</v>
      </c>
      <c r="E117" s="40" t="n">
        <v>2018</v>
      </c>
      <c r="F117" s="40" t="n">
        <v>2016</v>
      </c>
      <c r="G117" s="41" t="n">
        <f aca="false">SUM(I117:L117)</f>
        <v>138869.17125</v>
      </c>
      <c r="H117" s="41" t="n">
        <f aca="false">H121+H127+H134</f>
        <v>0</v>
      </c>
      <c r="I117" s="41" t="n">
        <v>128056.0992</v>
      </c>
      <c r="J117" s="41" t="n">
        <f aca="false">J121+J127+J134</f>
        <v>0</v>
      </c>
      <c r="K117" s="41" t="n">
        <v>10813.07205</v>
      </c>
      <c r="L117" s="41" t="n">
        <f aca="false">L121+L127+L134</f>
        <v>0</v>
      </c>
    </row>
    <row r="118" customFormat="false" ht="26.25" hidden="false" customHeight="true" outlineLevel="0" collapsed="false">
      <c r="A118" s="42" t="s">
        <v>81</v>
      </c>
      <c r="B118" s="42"/>
      <c r="C118" s="9"/>
      <c r="D118" s="40"/>
      <c r="E118" s="40"/>
      <c r="F118" s="40" t="n">
        <v>2017</v>
      </c>
      <c r="G118" s="41" t="n">
        <f aca="false">SUM(H118:L118)</f>
        <v>8901.82271</v>
      </c>
      <c r="H118" s="41" t="n">
        <v>0</v>
      </c>
      <c r="I118" s="41" t="n">
        <f aca="false">I122+I128</f>
        <v>4976.3</v>
      </c>
      <c r="J118" s="41" t="n">
        <f aca="false">J122+J128</f>
        <v>2296.66271</v>
      </c>
      <c r="K118" s="41" t="n">
        <f aca="false">K122+K128+203.536</f>
        <v>1628.86</v>
      </c>
      <c r="L118" s="41" t="n">
        <v>0</v>
      </c>
    </row>
    <row r="119" customFormat="false" ht="25.35" hidden="false" customHeight="true" outlineLevel="0" collapsed="false">
      <c r="A119" s="42"/>
      <c r="B119" s="42"/>
      <c r="C119" s="9"/>
      <c r="D119" s="40"/>
      <c r="E119" s="40"/>
      <c r="F119" s="40" t="n">
        <v>2018</v>
      </c>
      <c r="G119" s="41" t="n">
        <f aca="false">SUM(H119:L119)</f>
        <v>10713.3</v>
      </c>
      <c r="H119" s="41" t="n">
        <v>0</v>
      </c>
      <c r="I119" s="41" t="n">
        <v>1714.8</v>
      </c>
      <c r="J119" s="41" t="n">
        <v>0</v>
      </c>
      <c r="K119" s="41" t="n">
        <v>8998.5</v>
      </c>
      <c r="L119" s="41" t="n">
        <v>0</v>
      </c>
    </row>
    <row r="120" customFormat="false" ht="16.7" hidden="false" customHeight="true" outlineLevel="0" collapsed="false">
      <c r="A120" s="12" t="s">
        <v>82</v>
      </c>
      <c r="B120" s="12"/>
      <c r="C120" s="43"/>
      <c r="D120" s="8"/>
      <c r="E120" s="8"/>
      <c r="F120" s="8"/>
      <c r="G120" s="44"/>
      <c r="H120" s="44"/>
      <c r="I120" s="44"/>
      <c r="J120" s="22"/>
      <c r="K120" s="44"/>
      <c r="L120" s="44"/>
    </row>
    <row r="121" s="46" customFormat="true" ht="42" hidden="false" customHeight="true" outlineLevel="0" collapsed="false">
      <c r="A121" s="45" t="s">
        <v>83</v>
      </c>
      <c r="B121" s="45"/>
      <c r="C121" s="10" t="s">
        <v>40</v>
      </c>
      <c r="D121" s="40" t="n">
        <v>2016</v>
      </c>
      <c r="E121" s="40" t="n">
        <v>2016</v>
      </c>
      <c r="F121" s="40" t="n">
        <v>2016</v>
      </c>
      <c r="G121" s="41" t="n">
        <f aca="false">32093.392+G124</f>
        <v>32850.4242</v>
      </c>
      <c r="H121" s="41" t="n">
        <v>0</v>
      </c>
      <c r="I121" s="41" t="n">
        <f aca="false">32093.392+I124</f>
        <v>32850.4242</v>
      </c>
      <c r="J121" s="41" t="n">
        <v>0</v>
      </c>
      <c r="K121" s="41" t="n">
        <v>0</v>
      </c>
      <c r="L121" s="41" t="n">
        <v>0</v>
      </c>
    </row>
    <row r="122" s="46" customFormat="true" ht="26.25" hidden="false" customHeight="true" outlineLevel="0" collapsed="false">
      <c r="A122" s="45"/>
      <c r="B122" s="45"/>
      <c r="C122" s="10"/>
      <c r="D122" s="40" t="n">
        <v>2017</v>
      </c>
      <c r="E122" s="40" t="n">
        <v>2017</v>
      </c>
      <c r="F122" s="40" t="n">
        <v>2017</v>
      </c>
      <c r="G122" s="41" t="n">
        <f aca="false">SUM(H122:L122)</f>
        <v>2296.66271</v>
      </c>
      <c r="H122" s="41" t="n">
        <f aca="false">SUM(H125:H126)</f>
        <v>0</v>
      </c>
      <c r="I122" s="41" t="n">
        <f aca="false">SUM(I125:I126)</f>
        <v>0</v>
      </c>
      <c r="J122" s="41" t="n">
        <f aca="false">SUM(J125:J126)</f>
        <v>2296.66271</v>
      </c>
      <c r="K122" s="41" t="n">
        <f aca="false">SUM(K125:K126)</f>
        <v>0</v>
      </c>
      <c r="L122" s="41" t="n">
        <f aca="false">SUM(L125:L126)</f>
        <v>0</v>
      </c>
    </row>
    <row r="123" customFormat="false" ht="13.9" hidden="false" customHeight="true" outlineLevel="0" collapsed="false">
      <c r="A123" s="23" t="s">
        <v>84</v>
      </c>
      <c r="B123" s="23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customFormat="false" ht="51.4" hidden="false" customHeight="true" outlineLevel="0" collapsed="false">
      <c r="A124" s="23" t="s">
        <v>85</v>
      </c>
      <c r="B124" s="23"/>
      <c r="C124" s="10" t="s">
        <v>40</v>
      </c>
      <c r="D124" s="10" t="n">
        <v>2016</v>
      </c>
      <c r="E124" s="10" t="n">
        <v>2016</v>
      </c>
      <c r="F124" s="10" t="n">
        <v>2016</v>
      </c>
      <c r="G124" s="22" t="n">
        <v>757.0322</v>
      </c>
      <c r="H124" s="22" t="n">
        <v>0</v>
      </c>
      <c r="I124" s="22" t="n">
        <v>757.0322</v>
      </c>
      <c r="J124" s="22" t="n">
        <v>0</v>
      </c>
      <c r="K124" s="22" t="n">
        <v>0</v>
      </c>
      <c r="L124" s="22" t="n">
        <v>0</v>
      </c>
    </row>
    <row r="125" customFormat="false" ht="51.4" hidden="false" customHeight="true" outlineLevel="0" collapsed="false">
      <c r="A125" s="23" t="s">
        <v>86</v>
      </c>
      <c r="B125" s="23"/>
      <c r="C125" s="10"/>
      <c r="D125" s="10" t="n">
        <v>2017</v>
      </c>
      <c r="E125" s="10" t="n">
        <v>2017</v>
      </c>
      <c r="F125" s="10" t="n">
        <v>2017</v>
      </c>
      <c r="G125" s="22" t="n">
        <f aca="false">SUM(H125:L125)</f>
        <v>868.66271</v>
      </c>
      <c r="H125" s="22" t="n">
        <v>0</v>
      </c>
      <c r="I125" s="22" t="n">
        <v>0</v>
      </c>
      <c r="J125" s="22" t="n">
        <v>868.66271</v>
      </c>
      <c r="K125" s="22" t="n">
        <v>0</v>
      </c>
      <c r="L125" s="22" t="n">
        <v>0</v>
      </c>
    </row>
    <row r="126" customFormat="false" ht="51.4" hidden="false" customHeight="true" outlineLevel="0" collapsed="false">
      <c r="A126" s="23" t="s">
        <v>87</v>
      </c>
      <c r="B126" s="23"/>
      <c r="C126" s="10"/>
      <c r="D126" s="10" t="n">
        <v>2017</v>
      </c>
      <c r="E126" s="10" t="n">
        <v>2017</v>
      </c>
      <c r="F126" s="10" t="n">
        <v>2017</v>
      </c>
      <c r="G126" s="22" t="n">
        <v>1428</v>
      </c>
      <c r="H126" s="22" t="n">
        <v>0</v>
      </c>
      <c r="I126" s="22" t="n">
        <v>0</v>
      </c>
      <c r="J126" s="22" t="n">
        <v>1428</v>
      </c>
      <c r="K126" s="22" t="n">
        <v>0</v>
      </c>
      <c r="L126" s="22" t="n">
        <v>0</v>
      </c>
    </row>
    <row r="127" customFormat="false" ht="29.25" hidden="false" customHeight="true" outlineLevel="0" collapsed="false">
      <c r="A127" s="47" t="s">
        <v>88</v>
      </c>
      <c r="B127" s="47"/>
      <c r="C127" s="10" t="s">
        <v>40</v>
      </c>
      <c r="D127" s="40" t="n">
        <v>2016</v>
      </c>
      <c r="E127" s="40" t="n">
        <v>2016</v>
      </c>
      <c r="F127" s="40" t="n">
        <v>2016</v>
      </c>
      <c r="G127" s="41" t="n">
        <f aca="false">H127+I127+J127+K127+L127</f>
        <v>2951.89635</v>
      </c>
      <c r="H127" s="41" t="n">
        <f aca="false">H130</f>
        <v>0</v>
      </c>
      <c r="I127" s="41" t="n">
        <f aca="false">I130</f>
        <v>2173.6</v>
      </c>
      <c r="J127" s="41" t="n">
        <f aca="false">J130</f>
        <v>0</v>
      </c>
      <c r="K127" s="41" t="n">
        <v>778.29635</v>
      </c>
      <c r="L127" s="41" t="n">
        <f aca="false">L130</f>
        <v>0</v>
      </c>
    </row>
    <row r="128" customFormat="false" ht="32.25" hidden="false" customHeight="true" outlineLevel="0" collapsed="false">
      <c r="A128" s="47"/>
      <c r="B128" s="47"/>
      <c r="C128" s="10"/>
      <c r="D128" s="40" t="n">
        <v>2017</v>
      </c>
      <c r="E128" s="40" t="n">
        <v>2017</v>
      </c>
      <c r="F128" s="40" t="n">
        <v>2017</v>
      </c>
      <c r="G128" s="41" t="n">
        <f aca="false">SUM(G131+G132+G133)</f>
        <v>6401.624</v>
      </c>
      <c r="H128" s="41" t="n">
        <f aca="false">SUM(H131:H132)</f>
        <v>0</v>
      </c>
      <c r="I128" s="41" t="n">
        <f aca="false">SUM(I131:I133)</f>
        <v>4976.3</v>
      </c>
      <c r="J128" s="41" t="n">
        <f aca="false">SUM(J131:J133)</f>
        <v>0</v>
      </c>
      <c r="K128" s="41" t="n">
        <f aca="false">SUM(K131:K133)</f>
        <v>1425.324</v>
      </c>
      <c r="L128" s="41" t="n">
        <f aca="false">SUM(L131:L133)</f>
        <v>0</v>
      </c>
    </row>
    <row r="129" s="46" customFormat="true" ht="14.85" hidden="false" customHeight="true" outlineLevel="0" collapsed="false">
      <c r="A129" s="12" t="s">
        <v>89</v>
      </c>
      <c r="B129" s="12"/>
      <c r="C129" s="8"/>
      <c r="D129" s="8"/>
      <c r="E129" s="8"/>
      <c r="F129" s="8"/>
      <c r="G129" s="44"/>
      <c r="H129" s="44"/>
      <c r="I129" s="44"/>
      <c r="J129" s="22"/>
      <c r="K129" s="44"/>
      <c r="L129" s="44"/>
    </row>
    <row r="130" customFormat="false" ht="54.2" hidden="false" customHeight="true" outlineLevel="0" collapsed="false">
      <c r="A130" s="23" t="s">
        <v>90</v>
      </c>
      <c r="B130" s="23"/>
      <c r="C130" s="10" t="s">
        <v>40</v>
      </c>
      <c r="D130" s="10" t="n">
        <v>2016</v>
      </c>
      <c r="E130" s="10" t="n">
        <v>2016</v>
      </c>
      <c r="F130" s="10" t="n">
        <v>2016</v>
      </c>
      <c r="G130" s="22" t="n">
        <f aca="false">I130+K130</f>
        <v>2951.89635</v>
      </c>
      <c r="H130" s="22" t="n">
        <v>0</v>
      </c>
      <c r="I130" s="22" t="n">
        <v>2173.6</v>
      </c>
      <c r="J130" s="22" t="n">
        <v>0</v>
      </c>
      <c r="K130" s="22" t="n">
        <v>778.29635</v>
      </c>
      <c r="L130" s="22" t="n">
        <v>0</v>
      </c>
    </row>
    <row r="131" customFormat="false" ht="98.25" hidden="false" customHeight="true" outlineLevel="0" collapsed="false">
      <c r="A131" s="23" t="s">
        <v>91</v>
      </c>
      <c r="B131" s="23"/>
      <c r="C131" s="10" t="s">
        <v>40</v>
      </c>
      <c r="D131" s="10" t="n">
        <v>2017</v>
      </c>
      <c r="E131" s="10" t="n">
        <v>2017</v>
      </c>
      <c r="F131" s="10" t="n">
        <v>2017</v>
      </c>
      <c r="G131" s="41" t="n">
        <f aca="false">SUM(I131:L131)</f>
        <v>1506.085</v>
      </c>
      <c r="H131" s="22" t="n">
        <v>0</v>
      </c>
      <c r="I131" s="22" t="n">
        <v>746</v>
      </c>
      <c r="J131" s="22" t="n">
        <v>0</v>
      </c>
      <c r="K131" s="22" t="n">
        <v>760.085</v>
      </c>
      <c r="L131" s="22" t="n">
        <v>0</v>
      </c>
    </row>
    <row r="132" customFormat="false" ht="78" hidden="false" customHeight="true" outlineLevel="0" collapsed="false">
      <c r="A132" s="23" t="s">
        <v>92</v>
      </c>
      <c r="B132" s="23"/>
      <c r="C132" s="10"/>
      <c r="D132" s="10" t="n">
        <v>2017</v>
      </c>
      <c r="E132" s="10" t="n">
        <v>2017</v>
      </c>
      <c r="F132" s="10" t="n">
        <v>2017</v>
      </c>
      <c r="G132" s="41" t="n">
        <f aca="false">SUM(I132:L132)</f>
        <v>1308.582</v>
      </c>
      <c r="H132" s="22" t="n">
        <v>0</v>
      </c>
      <c r="I132" s="22" t="n">
        <v>969.8</v>
      </c>
      <c r="J132" s="22" t="n">
        <v>0</v>
      </c>
      <c r="K132" s="22" t="n">
        <v>338.782</v>
      </c>
      <c r="L132" s="22" t="n">
        <v>0</v>
      </c>
    </row>
    <row r="133" customFormat="false" ht="36" hidden="false" customHeight="true" outlineLevel="0" collapsed="false">
      <c r="A133" s="23" t="s">
        <v>93</v>
      </c>
      <c r="B133" s="23"/>
      <c r="C133" s="10"/>
      <c r="D133" s="10" t="n">
        <v>2017</v>
      </c>
      <c r="E133" s="10" t="n">
        <v>2017</v>
      </c>
      <c r="F133" s="10" t="n">
        <v>2017</v>
      </c>
      <c r="G133" s="41" t="n">
        <f aca="false">SUM(I133:L133)</f>
        <v>3586.957</v>
      </c>
      <c r="H133" s="22" t="n">
        <v>0</v>
      </c>
      <c r="I133" s="22" t="n">
        <v>3260.5</v>
      </c>
      <c r="J133" s="22" t="n">
        <v>0</v>
      </c>
      <c r="K133" s="22" t="n">
        <v>326.457</v>
      </c>
      <c r="L133" s="22" t="n">
        <v>0</v>
      </c>
    </row>
    <row r="134" customFormat="false" ht="67.15" hidden="false" customHeight="true" outlineLevel="0" collapsed="false">
      <c r="A134" s="45" t="s">
        <v>94</v>
      </c>
      <c r="B134" s="45"/>
      <c r="C134" s="10" t="s">
        <v>40</v>
      </c>
      <c r="D134" s="40" t="n">
        <v>2016</v>
      </c>
      <c r="E134" s="40" t="n">
        <v>2016</v>
      </c>
      <c r="F134" s="14" t="n">
        <v>2016</v>
      </c>
      <c r="G134" s="41" t="n">
        <f aca="false">SUM(H134:L134)</f>
        <v>103066.8507</v>
      </c>
      <c r="H134" s="41" t="n">
        <f aca="false">SUM(H136:H148)</f>
        <v>0</v>
      </c>
      <c r="I134" s="41" t="n">
        <v>93032.075</v>
      </c>
      <c r="J134" s="41" t="n">
        <f aca="false">SUM(J136:J148)</f>
        <v>0</v>
      </c>
      <c r="K134" s="41" t="n">
        <v>10034.7757</v>
      </c>
      <c r="L134" s="41" t="n">
        <f aca="false">SUM(L136:L148)</f>
        <v>0</v>
      </c>
    </row>
    <row r="135" customFormat="false" ht="20.45" hidden="false" customHeight="true" outlineLevel="0" collapsed="false">
      <c r="A135" s="12" t="s">
        <v>84</v>
      </c>
      <c r="B135" s="12"/>
      <c r="C135" s="10"/>
      <c r="D135" s="8"/>
      <c r="E135" s="8"/>
      <c r="F135" s="10"/>
      <c r="G135" s="22"/>
      <c r="H135" s="22"/>
      <c r="I135" s="22"/>
      <c r="J135" s="22"/>
      <c r="K135" s="22"/>
      <c r="L135" s="22"/>
    </row>
    <row r="136" customFormat="false" ht="52.9" hidden="false" customHeight="true" outlineLevel="0" collapsed="false">
      <c r="A136" s="23" t="s">
        <v>95</v>
      </c>
      <c r="B136" s="23"/>
      <c r="C136" s="10" t="s">
        <v>40</v>
      </c>
      <c r="D136" s="10" t="n">
        <v>2016</v>
      </c>
      <c r="E136" s="10" t="n">
        <v>2016</v>
      </c>
      <c r="F136" s="10" t="n">
        <v>2016</v>
      </c>
      <c r="G136" s="41" t="n">
        <f aca="false">I136+K136</f>
        <v>7282.68659</v>
      </c>
      <c r="H136" s="22" t="n">
        <v>0</v>
      </c>
      <c r="I136" s="22" t="n">
        <v>6554.4</v>
      </c>
      <c r="J136" s="22" t="n">
        <v>0</v>
      </c>
      <c r="K136" s="22" t="n">
        <v>728.28659</v>
      </c>
      <c r="L136" s="22" t="n">
        <v>0</v>
      </c>
    </row>
    <row r="137" customFormat="false" ht="54.2" hidden="false" customHeight="true" outlineLevel="0" collapsed="false">
      <c r="A137" s="23" t="s">
        <v>96</v>
      </c>
      <c r="B137" s="23"/>
      <c r="C137" s="10"/>
      <c r="D137" s="10" t="n">
        <v>2016</v>
      </c>
      <c r="E137" s="10" t="n">
        <v>2016</v>
      </c>
      <c r="F137" s="10" t="n">
        <v>2016</v>
      </c>
      <c r="G137" s="41" t="n">
        <f aca="false">I137+K137</f>
        <v>6037.49881</v>
      </c>
      <c r="H137" s="22" t="n">
        <v>0</v>
      </c>
      <c r="I137" s="22" t="n">
        <v>5433.748</v>
      </c>
      <c r="J137" s="22" t="n">
        <v>0</v>
      </c>
      <c r="K137" s="22" t="n">
        <v>603.75081</v>
      </c>
      <c r="L137" s="22" t="n">
        <v>0</v>
      </c>
    </row>
    <row r="138" customFormat="false" ht="67.15" hidden="false" customHeight="true" outlineLevel="0" collapsed="false">
      <c r="A138" s="23" t="s">
        <v>97</v>
      </c>
      <c r="B138" s="23"/>
      <c r="C138" s="10"/>
      <c r="D138" s="10" t="n">
        <v>2016</v>
      </c>
      <c r="E138" s="10" t="n">
        <v>2016</v>
      </c>
      <c r="F138" s="10" t="n">
        <v>2016</v>
      </c>
      <c r="G138" s="41" t="n">
        <f aca="false">I138+K138</f>
        <v>3539.50554</v>
      </c>
      <c r="H138" s="22" t="n">
        <v>0</v>
      </c>
      <c r="I138" s="22" t="n">
        <v>3185.5</v>
      </c>
      <c r="J138" s="22" t="n">
        <v>0</v>
      </c>
      <c r="K138" s="22" t="n">
        <v>354.00554</v>
      </c>
      <c r="L138" s="22" t="n">
        <v>0</v>
      </c>
    </row>
    <row r="139" customFormat="false" ht="67.15" hidden="false" customHeight="true" outlineLevel="0" collapsed="false">
      <c r="A139" s="23" t="s">
        <v>98</v>
      </c>
      <c r="B139" s="23"/>
      <c r="C139" s="10"/>
      <c r="D139" s="10" t="n">
        <v>2016</v>
      </c>
      <c r="E139" s="10" t="n">
        <v>2016</v>
      </c>
      <c r="F139" s="10" t="n">
        <v>2016</v>
      </c>
      <c r="G139" s="41" t="n">
        <f aca="false">I139+K139</f>
        <v>8228.24139</v>
      </c>
      <c r="H139" s="22" t="n">
        <v>0</v>
      </c>
      <c r="I139" s="22" t="n">
        <v>7394.221</v>
      </c>
      <c r="J139" s="22" t="n">
        <v>0</v>
      </c>
      <c r="K139" s="22" t="n">
        <v>834.02039</v>
      </c>
      <c r="L139" s="22" t="n">
        <v>0</v>
      </c>
    </row>
    <row r="140" customFormat="false" ht="67.15" hidden="false" customHeight="true" outlineLevel="0" collapsed="false">
      <c r="A140" s="23" t="s">
        <v>99</v>
      </c>
      <c r="B140" s="23"/>
      <c r="C140" s="10"/>
      <c r="D140" s="10" t="n">
        <v>2016</v>
      </c>
      <c r="E140" s="10" t="n">
        <v>2016</v>
      </c>
      <c r="F140" s="10" t="n">
        <v>2016</v>
      </c>
      <c r="G140" s="41" t="n">
        <f aca="false">I140+K140</f>
        <v>4015.90358</v>
      </c>
      <c r="H140" s="22" t="n">
        <v>0</v>
      </c>
      <c r="I140" s="22" t="n">
        <v>3614</v>
      </c>
      <c r="J140" s="22" t="n">
        <v>0</v>
      </c>
      <c r="K140" s="22" t="n">
        <v>401.90358</v>
      </c>
      <c r="L140" s="22" t="n">
        <v>0</v>
      </c>
    </row>
    <row r="141" customFormat="false" ht="67.15" hidden="false" customHeight="true" outlineLevel="0" collapsed="false">
      <c r="A141" s="23" t="s">
        <v>100</v>
      </c>
      <c r="B141" s="23"/>
      <c r="C141" s="10"/>
      <c r="D141" s="10" t="n">
        <v>2016</v>
      </c>
      <c r="E141" s="10" t="n">
        <v>2016</v>
      </c>
      <c r="F141" s="10" t="n">
        <v>2016</v>
      </c>
      <c r="G141" s="41" t="n">
        <f aca="false">I141+K141</f>
        <v>2823.63488</v>
      </c>
      <c r="H141" s="22" t="n">
        <v>0</v>
      </c>
      <c r="I141" s="22" t="n">
        <v>2541.271</v>
      </c>
      <c r="J141" s="22" t="n">
        <v>0</v>
      </c>
      <c r="K141" s="22" t="n">
        <v>282.36388</v>
      </c>
      <c r="L141" s="22" t="n">
        <v>0</v>
      </c>
    </row>
    <row r="142" customFormat="false" ht="67.15" hidden="false" customHeight="true" outlineLevel="0" collapsed="false">
      <c r="A142" s="23" t="s">
        <v>101</v>
      </c>
      <c r="B142" s="23"/>
      <c r="C142" s="10"/>
      <c r="D142" s="10" t="n">
        <v>2016</v>
      </c>
      <c r="E142" s="10" t="n">
        <v>2016</v>
      </c>
      <c r="F142" s="10" t="n">
        <v>2016</v>
      </c>
      <c r="G142" s="41" t="n">
        <f aca="false">I142+K142</f>
        <v>21581.32115</v>
      </c>
      <c r="H142" s="22" t="n">
        <v>0</v>
      </c>
      <c r="I142" s="22" t="n">
        <v>19423.1</v>
      </c>
      <c r="J142" s="22" t="n">
        <v>0</v>
      </c>
      <c r="K142" s="22" t="n">
        <v>2158.22115</v>
      </c>
      <c r="L142" s="22" t="n">
        <v>0</v>
      </c>
    </row>
    <row r="143" customFormat="false" ht="67.15" hidden="false" customHeight="true" outlineLevel="0" collapsed="false">
      <c r="A143" s="23" t="s">
        <v>102</v>
      </c>
      <c r="B143" s="23"/>
      <c r="C143" s="10"/>
      <c r="D143" s="10" t="n">
        <v>2016</v>
      </c>
      <c r="E143" s="10" t="n">
        <v>2016</v>
      </c>
      <c r="F143" s="10" t="n">
        <v>2016</v>
      </c>
      <c r="G143" s="41" t="n">
        <f aca="false">I143+K143</f>
        <v>11660.78808</v>
      </c>
      <c r="H143" s="22" t="n">
        <v>0</v>
      </c>
      <c r="I143" s="22" t="n">
        <v>10494.7</v>
      </c>
      <c r="J143" s="22" t="n">
        <v>0</v>
      </c>
      <c r="K143" s="22" t="n">
        <v>1166.08808</v>
      </c>
      <c r="L143" s="22" t="n">
        <v>0</v>
      </c>
    </row>
    <row r="144" customFormat="false" ht="67.15" hidden="false" customHeight="true" outlineLevel="0" collapsed="false">
      <c r="A144" s="23" t="s">
        <v>103</v>
      </c>
      <c r="B144" s="23"/>
      <c r="C144" s="10"/>
      <c r="D144" s="10" t="n">
        <v>2016</v>
      </c>
      <c r="E144" s="10" t="n">
        <v>2016</v>
      </c>
      <c r="F144" s="10" t="n">
        <v>2016</v>
      </c>
      <c r="G144" s="41" t="n">
        <f aca="false">I144+K144</f>
        <v>5659.75303</v>
      </c>
      <c r="H144" s="22" t="n">
        <v>0</v>
      </c>
      <c r="I144" s="22" t="n">
        <v>5093.7</v>
      </c>
      <c r="J144" s="22" t="n">
        <v>0</v>
      </c>
      <c r="K144" s="22" t="n">
        <v>566.05303</v>
      </c>
      <c r="L144" s="22" t="n">
        <v>0</v>
      </c>
    </row>
    <row r="145" customFormat="false" ht="93.2" hidden="false" customHeight="true" outlineLevel="0" collapsed="false">
      <c r="A145" s="23" t="s">
        <v>104</v>
      </c>
      <c r="B145" s="23"/>
      <c r="C145" s="10"/>
      <c r="D145" s="10" t="n">
        <v>2016</v>
      </c>
      <c r="E145" s="10" t="n">
        <v>2016</v>
      </c>
      <c r="F145" s="10" t="n">
        <v>2016</v>
      </c>
      <c r="G145" s="41" t="n">
        <f aca="false">I145+K145</f>
        <v>13303.73307</v>
      </c>
      <c r="H145" s="22" t="n">
        <v>0</v>
      </c>
      <c r="I145" s="22" t="n">
        <v>11973.3</v>
      </c>
      <c r="J145" s="22" t="n">
        <v>0</v>
      </c>
      <c r="K145" s="22" t="n">
        <v>1330.43307</v>
      </c>
      <c r="L145" s="22" t="n">
        <v>0</v>
      </c>
    </row>
    <row r="146" customFormat="false" ht="67.15" hidden="false" customHeight="true" outlineLevel="0" collapsed="false">
      <c r="A146" s="23" t="s">
        <v>105</v>
      </c>
      <c r="B146" s="23"/>
      <c r="C146" s="10"/>
      <c r="D146" s="10" t="n">
        <v>2016</v>
      </c>
      <c r="E146" s="10" t="n">
        <v>2016</v>
      </c>
      <c r="F146" s="10" t="n">
        <v>2016</v>
      </c>
      <c r="G146" s="41" t="n">
        <f aca="false">I146+K146</f>
        <v>980.58444</v>
      </c>
      <c r="H146" s="22" t="n">
        <v>0</v>
      </c>
      <c r="I146" s="22" t="n">
        <v>882</v>
      </c>
      <c r="J146" s="22" t="n">
        <v>0</v>
      </c>
      <c r="K146" s="22" t="n">
        <v>98.58444</v>
      </c>
      <c r="L146" s="22" t="n">
        <v>0</v>
      </c>
    </row>
    <row r="147" customFormat="false" ht="67.15" hidden="false" customHeight="true" outlineLevel="0" collapsed="false">
      <c r="A147" s="23" t="s">
        <v>106</v>
      </c>
      <c r="B147" s="23"/>
      <c r="C147" s="10"/>
      <c r="D147" s="10" t="n">
        <v>2016</v>
      </c>
      <c r="E147" s="10" t="n">
        <v>2016</v>
      </c>
      <c r="F147" s="10" t="n">
        <v>2016</v>
      </c>
      <c r="G147" s="41" t="n">
        <f aca="false">I147+K147</f>
        <v>4359.62235</v>
      </c>
      <c r="H147" s="22" t="n">
        <v>0</v>
      </c>
      <c r="I147" s="22" t="n">
        <v>3923</v>
      </c>
      <c r="J147" s="22" t="n">
        <v>0</v>
      </c>
      <c r="K147" s="22" t="n">
        <v>436.62235</v>
      </c>
      <c r="L147" s="22" t="n">
        <v>0</v>
      </c>
    </row>
    <row r="148" customFormat="false" ht="67.15" hidden="false" customHeight="true" outlineLevel="0" collapsed="false">
      <c r="A148" s="23" t="s">
        <v>107</v>
      </c>
      <c r="B148" s="23"/>
      <c r="C148" s="10"/>
      <c r="D148" s="10" t="n">
        <v>2016</v>
      </c>
      <c r="E148" s="10" t="n">
        <v>2016</v>
      </c>
      <c r="F148" s="10" t="n">
        <v>2016</v>
      </c>
      <c r="G148" s="41" t="n">
        <f aca="false">I148+K148</f>
        <v>7919.9413</v>
      </c>
      <c r="H148" s="22" t="n">
        <v>0</v>
      </c>
      <c r="I148" s="22" t="n">
        <v>7127.9</v>
      </c>
      <c r="J148" s="22" t="n">
        <v>0</v>
      </c>
      <c r="K148" s="22" t="n">
        <v>792.0413</v>
      </c>
      <c r="L148" s="22" t="n">
        <v>0</v>
      </c>
    </row>
    <row r="149" customFormat="false" ht="23.85" hidden="false" customHeight="true" outlineLevel="0" collapsed="false">
      <c r="A149" s="45" t="s">
        <v>108</v>
      </c>
      <c r="B149" s="45"/>
      <c r="C149" s="9" t="s">
        <v>40</v>
      </c>
      <c r="D149" s="10" t="n">
        <v>2016</v>
      </c>
      <c r="E149" s="10" t="n">
        <v>2016</v>
      </c>
      <c r="F149" s="10" t="n">
        <v>2016</v>
      </c>
      <c r="G149" s="41" t="n">
        <f aca="false">I149+K149</f>
        <v>918.52778</v>
      </c>
      <c r="H149" s="22" t="n">
        <v>0</v>
      </c>
      <c r="I149" s="22" t="n">
        <v>0</v>
      </c>
      <c r="J149" s="22" t="n">
        <v>0</v>
      </c>
      <c r="K149" s="22" t="n">
        <v>918.52778</v>
      </c>
      <c r="L149" s="22" t="n">
        <v>0</v>
      </c>
    </row>
    <row r="150" customFormat="false" ht="26.1" hidden="false" customHeight="true" outlineLevel="0" collapsed="false">
      <c r="A150" s="45"/>
      <c r="B150" s="45"/>
      <c r="C150" s="9"/>
      <c r="D150" s="10" t="n">
        <v>2017</v>
      </c>
      <c r="E150" s="10" t="n">
        <v>2017</v>
      </c>
      <c r="F150" s="10" t="n">
        <v>2017</v>
      </c>
      <c r="G150" s="41" t="n">
        <f aca="false">I150+K150</f>
        <v>50.03729</v>
      </c>
      <c r="H150" s="22" t="n">
        <v>0</v>
      </c>
      <c r="I150" s="22" t="n">
        <v>0</v>
      </c>
      <c r="J150" s="22" t="n">
        <v>0</v>
      </c>
      <c r="K150" s="22" t="n">
        <v>50.03729</v>
      </c>
      <c r="L150" s="22" t="n">
        <v>0</v>
      </c>
    </row>
    <row r="151" customFormat="false" ht="32.65" hidden="false" customHeight="true" outlineLevel="0" collapsed="false">
      <c r="A151" s="45" t="s">
        <v>109</v>
      </c>
      <c r="B151" s="45"/>
      <c r="C151" s="9" t="s">
        <v>40</v>
      </c>
      <c r="D151" s="10" t="n">
        <v>2016</v>
      </c>
      <c r="E151" s="10" t="n">
        <v>2016</v>
      </c>
      <c r="F151" s="10" t="n">
        <v>2016</v>
      </c>
      <c r="G151" s="41" t="n">
        <f aca="false">I151+K151</f>
        <v>2023.9</v>
      </c>
      <c r="H151" s="22" t="n">
        <v>0</v>
      </c>
      <c r="I151" s="22" t="n">
        <v>0</v>
      </c>
      <c r="J151" s="22" t="n">
        <v>0</v>
      </c>
      <c r="K151" s="22" t="n">
        <v>2023.9</v>
      </c>
      <c r="L151" s="22" t="n">
        <v>0</v>
      </c>
    </row>
    <row r="152" customFormat="false" ht="26.1" hidden="false" customHeight="true" outlineLevel="0" collapsed="false">
      <c r="A152" s="45"/>
      <c r="B152" s="45"/>
      <c r="C152" s="9"/>
      <c r="D152" s="10" t="n">
        <v>2017</v>
      </c>
      <c r="E152" s="10" t="n">
        <v>2017</v>
      </c>
      <c r="F152" s="10" t="n">
        <v>2017</v>
      </c>
      <c r="G152" s="41" t="n">
        <f aca="false">I152+K152</f>
        <v>500</v>
      </c>
      <c r="H152" s="22" t="n">
        <v>0</v>
      </c>
      <c r="I152" s="22" t="n">
        <v>0</v>
      </c>
      <c r="J152" s="22" t="n">
        <v>0</v>
      </c>
      <c r="K152" s="22" t="n">
        <v>500</v>
      </c>
      <c r="L152" s="22" t="n">
        <v>0</v>
      </c>
    </row>
    <row r="153" customFormat="false" ht="30" hidden="false" customHeight="true" outlineLevel="0" collapsed="false">
      <c r="A153" s="45" t="s">
        <v>110</v>
      </c>
      <c r="B153" s="45"/>
      <c r="C153" s="9" t="s">
        <v>40</v>
      </c>
      <c r="D153" s="10" t="n">
        <v>2016</v>
      </c>
      <c r="E153" s="10" t="n">
        <v>2016</v>
      </c>
      <c r="F153" s="10" t="n">
        <v>2016</v>
      </c>
      <c r="G153" s="41" t="n">
        <f aca="false">I153+K153</f>
        <v>805.035</v>
      </c>
      <c r="H153" s="41" t="n">
        <v>0</v>
      </c>
      <c r="I153" s="41" t="n">
        <v>0</v>
      </c>
      <c r="J153" s="41" t="n">
        <v>0</v>
      </c>
      <c r="K153" s="41" t="n">
        <v>805.035</v>
      </c>
      <c r="L153" s="41" t="n">
        <v>0</v>
      </c>
    </row>
    <row r="154" customFormat="false" ht="20.25" hidden="false" customHeight="true" outlineLevel="0" collapsed="false">
      <c r="A154" s="45"/>
      <c r="B154" s="45"/>
      <c r="C154" s="9"/>
      <c r="D154" s="10"/>
      <c r="E154" s="10" t="n">
        <v>2017</v>
      </c>
      <c r="F154" s="10" t="n">
        <v>2017</v>
      </c>
      <c r="G154" s="41"/>
      <c r="H154" s="41" t="n">
        <v>0</v>
      </c>
      <c r="I154" s="41" t="n">
        <v>0</v>
      </c>
      <c r="J154" s="41" t="n">
        <v>0</v>
      </c>
      <c r="K154" s="41" t="n">
        <v>2000</v>
      </c>
      <c r="L154" s="41" t="n">
        <v>0</v>
      </c>
    </row>
    <row r="155" customFormat="false" ht="33.2" hidden="false" customHeight="true" outlineLevel="0" collapsed="false">
      <c r="A155" s="45" t="s">
        <v>111</v>
      </c>
      <c r="B155" s="45"/>
      <c r="C155" s="9" t="s">
        <v>40</v>
      </c>
      <c r="D155" s="10" t="n">
        <v>2016</v>
      </c>
      <c r="E155" s="10" t="n">
        <v>2016</v>
      </c>
      <c r="F155" s="10" t="n">
        <v>2016</v>
      </c>
      <c r="G155" s="41" t="n">
        <f aca="false">I155+K155</f>
        <v>200</v>
      </c>
      <c r="H155" s="22" t="n">
        <v>0</v>
      </c>
      <c r="I155" s="22" t="n">
        <v>0</v>
      </c>
      <c r="J155" s="22" t="n">
        <v>0</v>
      </c>
      <c r="K155" s="22" t="n">
        <v>200</v>
      </c>
      <c r="L155" s="22" t="n">
        <v>0</v>
      </c>
    </row>
    <row r="156" customFormat="false" ht="33.2" hidden="false" customHeight="true" outlineLevel="0" collapsed="false">
      <c r="A156" s="45"/>
      <c r="B156" s="45"/>
      <c r="C156" s="9"/>
      <c r="D156" s="10" t="n">
        <v>2017</v>
      </c>
      <c r="E156" s="10" t="n">
        <v>2017</v>
      </c>
      <c r="F156" s="10" t="n">
        <v>2017</v>
      </c>
      <c r="G156" s="41" t="n">
        <f aca="false">I156+K156</f>
        <v>0</v>
      </c>
      <c r="H156" s="22" t="n">
        <v>0</v>
      </c>
      <c r="I156" s="22" t="n">
        <v>0</v>
      </c>
      <c r="J156" s="22" t="n">
        <v>0</v>
      </c>
      <c r="K156" s="22" t="n">
        <v>0</v>
      </c>
      <c r="L156" s="22" t="n">
        <v>0</v>
      </c>
    </row>
    <row r="157" s="53" customFormat="true" ht="34.5" hidden="false" customHeight="true" outlineLevel="0" collapsed="false">
      <c r="A157" s="48" t="s">
        <v>112</v>
      </c>
      <c r="B157" s="48"/>
      <c r="C157" s="49"/>
      <c r="D157" s="50"/>
      <c r="E157" s="50"/>
      <c r="F157" s="51"/>
      <c r="G157" s="52" t="n">
        <f aca="false">G114+G115+G116</f>
        <v>162981.79403</v>
      </c>
      <c r="H157" s="52" t="n">
        <f aca="false">H114+H115+H116</f>
        <v>0</v>
      </c>
      <c r="I157" s="52" t="n">
        <f aca="false">I114+I115+I116</f>
        <v>134747.1992</v>
      </c>
      <c r="J157" s="52" t="n">
        <f aca="false">J114+J115+J116</f>
        <v>2296.66271</v>
      </c>
      <c r="K157" s="52" t="n">
        <f aca="false">K114+K115+K116</f>
        <v>25937.93212</v>
      </c>
      <c r="L157" s="52" t="n">
        <f aca="false">L114+L115+L116</f>
        <v>0</v>
      </c>
    </row>
    <row r="158" s="21" customFormat="true" ht="36.6" hidden="false" customHeight="true" outlineLevel="0" collapsed="false">
      <c r="A158" s="31" t="s">
        <v>113</v>
      </c>
      <c r="B158" s="31"/>
      <c r="C158" s="18" t="s">
        <v>114</v>
      </c>
      <c r="D158" s="19" t="n">
        <v>2016</v>
      </c>
      <c r="E158" s="19" t="n">
        <v>2018</v>
      </c>
      <c r="F158" s="37" t="n">
        <v>2016</v>
      </c>
      <c r="G158" s="38" t="n">
        <f aca="false">G180+G196+G211+G218</f>
        <v>32971.63398</v>
      </c>
      <c r="H158" s="38" t="n">
        <f aca="false">H180+H196+H211+H218</f>
        <v>0</v>
      </c>
      <c r="I158" s="38" t="n">
        <f aca="false">I180+I196+I211+I218</f>
        <v>27696.115</v>
      </c>
      <c r="J158" s="38" t="n">
        <f aca="false">J180+J196+J211+J218</f>
        <v>0</v>
      </c>
      <c r="K158" s="38" t="n">
        <f aca="false">K180+K196+K211+K218</f>
        <v>5275.51898</v>
      </c>
      <c r="L158" s="38" t="n">
        <f aca="false">L180+L196+L211+L218</f>
        <v>0</v>
      </c>
    </row>
    <row r="159" customFormat="false" ht="38.85" hidden="false" customHeight="true" outlineLevel="0" collapsed="false">
      <c r="A159" s="31"/>
      <c r="B159" s="31"/>
      <c r="C159" s="18"/>
      <c r="D159" s="19"/>
      <c r="E159" s="19"/>
      <c r="F159" s="37" t="n">
        <v>2017</v>
      </c>
      <c r="G159" s="38" t="n">
        <f aca="false">G181+G197+G205+G209+G212+G219+G223</f>
        <v>43068.805</v>
      </c>
      <c r="H159" s="38" t="n">
        <f aca="false">H181+H197+H205+H209+H212+H219+H223</f>
        <v>0</v>
      </c>
      <c r="I159" s="38" t="n">
        <f aca="false">I181+I197+I205+I209+I212+I219+I223</f>
        <v>32261.602</v>
      </c>
      <c r="J159" s="38" t="n">
        <f aca="false">J181+J197+J205+J209+J212+J219+J223</f>
        <v>0</v>
      </c>
      <c r="K159" s="38" t="n">
        <f aca="false">K181+K197+K205+K209+K212+K219+K223</f>
        <v>10807.203</v>
      </c>
      <c r="L159" s="38" t="n">
        <f aca="false">L181+L197+L205+L209+L212+L219+L223</f>
        <v>0</v>
      </c>
    </row>
    <row r="160" customFormat="false" ht="33.6" hidden="false" customHeight="true" outlineLevel="0" collapsed="false">
      <c r="A160" s="31"/>
      <c r="B160" s="31"/>
      <c r="C160" s="18"/>
      <c r="D160" s="19"/>
      <c r="E160" s="19"/>
      <c r="F160" s="37" t="n">
        <v>2018</v>
      </c>
      <c r="G160" s="38" t="n">
        <f aca="false">SUM(G182+G198+G206+G210+G224)</f>
        <v>10485.4</v>
      </c>
      <c r="H160" s="38" t="n">
        <f aca="false">SUM(H182+H198+H206+H210+H224)</f>
        <v>0</v>
      </c>
      <c r="I160" s="38" t="n">
        <f aca="false">SUM(I182+I198+I206+I210+I224)</f>
        <v>0</v>
      </c>
      <c r="J160" s="38" t="n">
        <f aca="false">SUM(J182+J198+J206+J210+J224)</f>
        <v>0</v>
      </c>
      <c r="K160" s="38" t="n">
        <f aca="false">SUM(K182+K198+K206+K210+K224)</f>
        <v>10485.4</v>
      </c>
      <c r="L160" s="38" t="n">
        <f aca="false">SUM(L182+L198+L206+L210+L224)</f>
        <v>0</v>
      </c>
    </row>
    <row r="161" customFormat="false" ht="84.75" hidden="true" customHeight="true" outlineLevel="0" collapsed="false">
      <c r="A161" s="45" t="s">
        <v>115</v>
      </c>
      <c r="B161" s="45"/>
      <c r="C161" s="9" t="s">
        <v>116</v>
      </c>
      <c r="D161" s="10" t="n">
        <v>2017</v>
      </c>
      <c r="E161" s="10" t="n">
        <v>2017</v>
      </c>
      <c r="F161" s="10" t="n">
        <v>2017</v>
      </c>
      <c r="G161" s="22" t="n">
        <v>3980</v>
      </c>
      <c r="H161" s="22" t="n">
        <v>0</v>
      </c>
      <c r="I161" s="22" t="n">
        <v>3582</v>
      </c>
      <c r="J161" s="22" t="n">
        <v>0</v>
      </c>
      <c r="K161" s="22" t="n">
        <v>398</v>
      </c>
      <c r="L161" s="54" t="n">
        <v>0</v>
      </c>
    </row>
    <row r="162" customFormat="false" ht="137.25" hidden="true" customHeight="true" outlineLevel="0" collapsed="false">
      <c r="A162" s="45" t="s">
        <v>117</v>
      </c>
      <c r="B162" s="45"/>
      <c r="C162" s="9" t="s">
        <v>116</v>
      </c>
      <c r="D162" s="10" t="n">
        <v>2017</v>
      </c>
      <c r="E162" s="10" t="n">
        <v>2017</v>
      </c>
      <c r="F162" s="10" t="n">
        <v>2017</v>
      </c>
      <c r="G162" s="22" t="n">
        <v>1300</v>
      </c>
      <c r="H162" s="22" t="n">
        <v>0</v>
      </c>
      <c r="I162" s="22" t="n">
        <v>1170</v>
      </c>
      <c r="J162" s="22" t="n">
        <v>0</v>
      </c>
      <c r="K162" s="22" t="n">
        <v>130</v>
      </c>
      <c r="L162" s="54" t="n">
        <v>0</v>
      </c>
    </row>
    <row r="163" customFormat="false" ht="86.25" hidden="true" customHeight="true" outlineLevel="0" collapsed="false">
      <c r="A163" s="45" t="s">
        <v>118</v>
      </c>
      <c r="B163" s="45"/>
      <c r="C163" s="9" t="s">
        <v>116</v>
      </c>
      <c r="D163" s="10" t="n">
        <v>2017</v>
      </c>
      <c r="E163" s="10" t="n">
        <v>2017</v>
      </c>
      <c r="F163" s="10" t="n">
        <v>2017</v>
      </c>
      <c r="G163" s="22" t="n">
        <v>32550</v>
      </c>
      <c r="H163" s="22" t="n">
        <v>0</v>
      </c>
      <c r="I163" s="22" t="n">
        <v>29295</v>
      </c>
      <c r="J163" s="22" t="n">
        <v>0</v>
      </c>
      <c r="K163" s="22" t="n">
        <v>3255</v>
      </c>
      <c r="L163" s="54" t="n">
        <v>0</v>
      </c>
    </row>
    <row r="164" customFormat="false" ht="87" hidden="true" customHeight="true" outlineLevel="0" collapsed="false">
      <c r="A164" s="45" t="s">
        <v>119</v>
      </c>
      <c r="B164" s="45"/>
      <c r="C164" s="9" t="s">
        <v>116</v>
      </c>
      <c r="D164" s="10" t="n">
        <v>2017</v>
      </c>
      <c r="E164" s="10" t="n">
        <v>2017</v>
      </c>
      <c r="F164" s="10" t="n">
        <v>2017</v>
      </c>
      <c r="G164" s="22" t="n">
        <v>4300</v>
      </c>
      <c r="H164" s="22" t="n">
        <v>0</v>
      </c>
      <c r="I164" s="22" t="n">
        <v>3870</v>
      </c>
      <c r="J164" s="22" t="n">
        <v>0</v>
      </c>
      <c r="K164" s="22" t="n">
        <v>430</v>
      </c>
      <c r="L164" s="54" t="n">
        <v>0</v>
      </c>
    </row>
    <row r="165" customFormat="false" ht="72" hidden="true" customHeight="true" outlineLevel="0" collapsed="false">
      <c r="A165" s="8" t="s">
        <v>120</v>
      </c>
      <c r="B165" s="8"/>
      <c r="C165" s="9" t="s">
        <v>116</v>
      </c>
      <c r="D165" s="10" t="n">
        <v>2017</v>
      </c>
      <c r="E165" s="10" t="n">
        <v>2017</v>
      </c>
      <c r="F165" s="10" t="n">
        <v>2017</v>
      </c>
      <c r="G165" s="22" t="n">
        <v>23919</v>
      </c>
      <c r="H165" s="22" t="n">
        <v>0</v>
      </c>
      <c r="I165" s="22" t="n">
        <v>21527.1</v>
      </c>
      <c r="J165" s="22" t="n">
        <v>0</v>
      </c>
      <c r="K165" s="22" t="n">
        <v>2391.9</v>
      </c>
      <c r="L165" s="54" t="n">
        <v>0</v>
      </c>
    </row>
    <row r="166" customFormat="false" ht="78" hidden="true" customHeight="true" outlineLevel="0" collapsed="false">
      <c r="A166" s="45" t="s">
        <v>121</v>
      </c>
      <c r="B166" s="45"/>
      <c r="C166" s="9" t="s">
        <v>116</v>
      </c>
      <c r="D166" s="10" t="n">
        <v>2017</v>
      </c>
      <c r="E166" s="10" t="n">
        <v>2017</v>
      </c>
      <c r="F166" s="10" t="n">
        <v>2017</v>
      </c>
      <c r="G166" s="22" t="n">
        <v>7500</v>
      </c>
      <c r="H166" s="22" t="n">
        <v>0</v>
      </c>
      <c r="I166" s="22" t="n">
        <v>6750</v>
      </c>
      <c r="J166" s="22" t="n">
        <v>0</v>
      </c>
      <c r="K166" s="22" t="n">
        <v>750</v>
      </c>
      <c r="L166" s="54" t="n">
        <v>0</v>
      </c>
    </row>
    <row r="167" customFormat="false" ht="80.25" hidden="true" customHeight="true" outlineLevel="0" collapsed="false">
      <c r="A167" s="45" t="s">
        <v>122</v>
      </c>
      <c r="B167" s="45"/>
      <c r="C167" s="9" t="s">
        <v>116</v>
      </c>
      <c r="D167" s="10" t="n">
        <v>2017</v>
      </c>
      <c r="E167" s="10" t="n">
        <v>2017</v>
      </c>
      <c r="F167" s="10" t="n">
        <v>2017</v>
      </c>
      <c r="G167" s="22" t="n">
        <v>13500</v>
      </c>
      <c r="H167" s="22" t="n">
        <v>0</v>
      </c>
      <c r="I167" s="22" t="n">
        <v>12150</v>
      </c>
      <c r="J167" s="22" t="n">
        <v>0</v>
      </c>
      <c r="K167" s="22" t="n">
        <v>1350</v>
      </c>
      <c r="L167" s="54" t="n">
        <v>0</v>
      </c>
    </row>
    <row r="168" customFormat="false" ht="84" hidden="true" customHeight="true" outlineLevel="0" collapsed="false">
      <c r="A168" s="45" t="s">
        <v>123</v>
      </c>
      <c r="B168" s="45"/>
      <c r="C168" s="9" t="s">
        <v>116</v>
      </c>
      <c r="D168" s="10" t="n">
        <v>2017</v>
      </c>
      <c r="E168" s="10" t="n">
        <v>2017</v>
      </c>
      <c r="F168" s="10" t="n">
        <v>2017</v>
      </c>
      <c r="G168" s="22" t="n">
        <v>8210</v>
      </c>
      <c r="H168" s="22" t="n">
        <v>0</v>
      </c>
      <c r="I168" s="22" t="n">
        <v>7389</v>
      </c>
      <c r="J168" s="22" t="n">
        <v>0</v>
      </c>
      <c r="K168" s="22" t="n">
        <v>821</v>
      </c>
      <c r="L168" s="54" t="n">
        <v>0</v>
      </c>
    </row>
    <row r="169" customFormat="false" ht="75.75" hidden="true" customHeight="true" outlineLevel="0" collapsed="false">
      <c r="A169" s="45" t="s">
        <v>124</v>
      </c>
      <c r="B169" s="45"/>
      <c r="C169" s="9" t="s">
        <v>116</v>
      </c>
      <c r="D169" s="10" t="n">
        <v>2017</v>
      </c>
      <c r="E169" s="10" t="n">
        <v>2017</v>
      </c>
      <c r="F169" s="10" t="n">
        <v>2017</v>
      </c>
      <c r="G169" s="22" t="n">
        <v>15600</v>
      </c>
      <c r="H169" s="22" t="n">
        <v>0</v>
      </c>
      <c r="I169" s="22" t="n">
        <v>14040</v>
      </c>
      <c r="J169" s="22" t="n">
        <v>0</v>
      </c>
      <c r="K169" s="22" t="n">
        <v>1560</v>
      </c>
      <c r="L169" s="54" t="n">
        <v>0</v>
      </c>
    </row>
    <row r="170" customFormat="false" ht="80.25" hidden="true" customHeight="true" outlineLevel="0" collapsed="false">
      <c r="A170" s="45" t="s">
        <v>125</v>
      </c>
      <c r="B170" s="45"/>
      <c r="C170" s="9" t="s">
        <v>116</v>
      </c>
      <c r="D170" s="10" t="n">
        <v>2018</v>
      </c>
      <c r="E170" s="10" t="n">
        <v>2018</v>
      </c>
      <c r="F170" s="10" t="n">
        <v>2018</v>
      </c>
      <c r="G170" s="22" t="n">
        <v>1500</v>
      </c>
      <c r="H170" s="22" t="n">
        <v>0</v>
      </c>
      <c r="I170" s="22" t="n">
        <v>1350</v>
      </c>
      <c r="J170" s="22" t="n">
        <v>0</v>
      </c>
      <c r="K170" s="22" t="n">
        <v>150</v>
      </c>
      <c r="L170" s="54" t="n">
        <v>0</v>
      </c>
    </row>
    <row r="171" customFormat="false" ht="76.5" hidden="true" customHeight="true" outlineLevel="0" collapsed="false">
      <c r="A171" s="45" t="s">
        <v>126</v>
      </c>
      <c r="B171" s="45"/>
      <c r="C171" s="9" t="s">
        <v>116</v>
      </c>
      <c r="D171" s="10" t="n">
        <v>2018</v>
      </c>
      <c r="E171" s="10" t="n">
        <v>2018</v>
      </c>
      <c r="F171" s="10" t="n">
        <v>2018</v>
      </c>
      <c r="G171" s="22" t="n">
        <v>850</v>
      </c>
      <c r="H171" s="22" t="n">
        <v>0</v>
      </c>
      <c r="I171" s="22" t="n">
        <v>765</v>
      </c>
      <c r="J171" s="22" t="n">
        <v>0</v>
      </c>
      <c r="K171" s="22" t="n">
        <v>85</v>
      </c>
      <c r="L171" s="54" t="n">
        <v>0</v>
      </c>
    </row>
    <row r="172" customFormat="false" ht="76.5" hidden="true" customHeight="true" outlineLevel="0" collapsed="false">
      <c r="A172" s="45" t="s">
        <v>127</v>
      </c>
      <c r="B172" s="45"/>
      <c r="C172" s="9" t="s">
        <v>116</v>
      </c>
      <c r="D172" s="10" t="n">
        <v>2018</v>
      </c>
      <c r="E172" s="10" t="n">
        <v>2018</v>
      </c>
      <c r="F172" s="10" t="n">
        <v>2018</v>
      </c>
      <c r="G172" s="22" t="n">
        <v>1150</v>
      </c>
      <c r="H172" s="22" t="n">
        <v>0</v>
      </c>
      <c r="I172" s="22" t="n">
        <v>1035</v>
      </c>
      <c r="J172" s="22" t="n">
        <v>0</v>
      </c>
      <c r="K172" s="22" t="n">
        <v>115</v>
      </c>
      <c r="L172" s="54" t="n">
        <v>0</v>
      </c>
    </row>
    <row r="173" customFormat="false" ht="70.5" hidden="true" customHeight="true" outlineLevel="0" collapsed="false">
      <c r="A173" s="45" t="s">
        <v>128</v>
      </c>
      <c r="B173" s="45"/>
      <c r="C173" s="9" t="s">
        <v>116</v>
      </c>
      <c r="D173" s="10" t="n">
        <v>2018</v>
      </c>
      <c r="E173" s="10" t="n">
        <v>2018</v>
      </c>
      <c r="F173" s="10" t="n">
        <v>2018</v>
      </c>
      <c r="G173" s="22" t="n">
        <v>38150</v>
      </c>
      <c r="H173" s="22" t="n">
        <v>0</v>
      </c>
      <c r="I173" s="22" t="n">
        <v>34335</v>
      </c>
      <c r="J173" s="22" t="n">
        <v>0</v>
      </c>
      <c r="K173" s="22" t="n">
        <v>3815</v>
      </c>
      <c r="L173" s="54" t="n">
        <v>0</v>
      </c>
    </row>
    <row r="174" customFormat="false" ht="72" hidden="true" customHeight="true" outlineLevel="0" collapsed="false">
      <c r="A174" s="45" t="s">
        <v>129</v>
      </c>
      <c r="B174" s="45"/>
      <c r="C174" s="9" t="s">
        <v>116</v>
      </c>
      <c r="D174" s="10" t="n">
        <v>2018</v>
      </c>
      <c r="E174" s="10" t="n">
        <v>2018</v>
      </c>
      <c r="F174" s="10" t="n">
        <v>2018</v>
      </c>
      <c r="G174" s="22" t="n">
        <v>18000</v>
      </c>
      <c r="H174" s="22" t="n">
        <v>0</v>
      </c>
      <c r="I174" s="22" t="n">
        <v>16200</v>
      </c>
      <c r="J174" s="22" t="n">
        <v>0</v>
      </c>
      <c r="K174" s="22" t="n">
        <v>1800</v>
      </c>
      <c r="L174" s="54" t="n">
        <v>0</v>
      </c>
    </row>
    <row r="175" customFormat="false" ht="75" hidden="true" customHeight="true" outlineLevel="0" collapsed="false">
      <c r="A175" s="45" t="s">
        <v>130</v>
      </c>
      <c r="B175" s="45"/>
      <c r="C175" s="9" t="s">
        <v>116</v>
      </c>
      <c r="D175" s="10" t="n">
        <v>2018</v>
      </c>
      <c r="E175" s="10" t="n">
        <v>2018</v>
      </c>
      <c r="F175" s="10" t="n">
        <v>2018</v>
      </c>
      <c r="G175" s="22" t="n">
        <v>50000</v>
      </c>
      <c r="H175" s="22" t="n">
        <v>0</v>
      </c>
      <c r="I175" s="22" t="n">
        <v>45000</v>
      </c>
      <c r="J175" s="22" t="n">
        <v>0</v>
      </c>
      <c r="K175" s="22" t="n">
        <v>5000</v>
      </c>
      <c r="L175" s="54" t="n">
        <v>0</v>
      </c>
    </row>
    <row r="176" customFormat="false" ht="84.75" hidden="true" customHeight="true" outlineLevel="0" collapsed="false">
      <c r="A176" s="45" t="s">
        <v>131</v>
      </c>
      <c r="B176" s="45"/>
      <c r="C176" s="9" t="s">
        <v>116</v>
      </c>
      <c r="D176" s="10" t="n">
        <v>2018</v>
      </c>
      <c r="E176" s="10" t="n">
        <v>2018</v>
      </c>
      <c r="F176" s="10" t="n">
        <v>2018</v>
      </c>
      <c r="G176" s="22" t="n">
        <v>38920</v>
      </c>
      <c r="H176" s="22" t="n">
        <v>0</v>
      </c>
      <c r="I176" s="22" t="n">
        <v>35028</v>
      </c>
      <c r="J176" s="22" t="n">
        <v>0</v>
      </c>
      <c r="K176" s="22" t="n">
        <v>3892</v>
      </c>
      <c r="L176" s="54" t="n">
        <v>0</v>
      </c>
    </row>
    <row r="177" customFormat="false" ht="80.25" hidden="true" customHeight="true" outlineLevel="0" collapsed="false">
      <c r="A177" s="45" t="s">
        <v>132</v>
      </c>
      <c r="B177" s="45"/>
      <c r="C177" s="9" t="s">
        <v>116</v>
      </c>
      <c r="D177" s="10" t="n">
        <v>2018</v>
      </c>
      <c r="E177" s="10" t="n">
        <v>2018</v>
      </c>
      <c r="F177" s="10" t="n">
        <v>2018</v>
      </c>
      <c r="G177" s="22" t="n">
        <v>703</v>
      </c>
      <c r="H177" s="22" t="n">
        <v>0</v>
      </c>
      <c r="I177" s="22" t="n">
        <v>632.7</v>
      </c>
      <c r="J177" s="22" t="n">
        <v>0</v>
      </c>
      <c r="K177" s="22" t="n">
        <v>70.3</v>
      </c>
      <c r="L177" s="54" t="n">
        <v>0</v>
      </c>
    </row>
    <row r="178" customFormat="false" ht="73.5" hidden="true" customHeight="true" outlineLevel="0" collapsed="false">
      <c r="A178" s="45" t="s">
        <v>133</v>
      </c>
      <c r="B178" s="45"/>
      <c r="C178" s="9" t="s">
        <v>116</v>
      </c>
      <c r="D178" s="10" t="n">
        <v>2017</v>
      </c>
      <c r="E178" s="10" t="n">
        <v>2017</v>
      </c>
      <c r="F178" s="10" t="n">
        <v>2017</v>
      </c>
      <c r="G178" s="22" t="n">
        <v>16270</v>
      </c>
      <c r="H178" s="22" t="n">
        <v>0</v>
      </c>
      <c r="I178" s="22" t="n">
        <v>14643</v>
      </c>
      <c r="J178" s="22" t="n">
        <v>0</v>
      </c>
      <c r="K178" s="22" t="n">
        <v>1627</v>
      </c>
      <c r="L178" s="54" t="n">
        <v>0</v>
      </c>
    </row>
    <row r="179" customFormat="false" ht="69.75" hidden="true" customHeight="true" outlineLevel="0" collapsed="false">
      <c r="A179" s="45" t="s">
        <v>134</v>
      </c>
      <c r="B179" s="45"/>
      <c r="C179" s="9" t="s">
        <v>116</v>
      </c>
      <c r="D179" s="10" t="n">
        <v>2018</v>
      </c>
      <c r="E179" s="10" t="n">
        <v>2018</v>
      </c>
      <c r="F179" s="10" t="n">
        <v>2018</v>
      </c>
      <c r="G179" s="22" t="n">
        <v>16800</v>
      </c>
      <c r="H179" s="22" t="n">
        <v>0</v>
      </c>
      <c r="I179" s="22" t="n">
        <v>15120</v>
      </c>
      <c r="J179" s="22" t="n">
        <v>0</v>
      </c>
      <c r="K179" s="22" t="n">
        <v>1680</v>
      </c>
      <c r="L179" s="54" t="n">
        <v>0</v>
      </c>
    </row>
    <row r="180" customFormat="false" ht="25.15" hidden="false" customHeight="true" outlineLevel="0" collapsed="false">
      <c r="A180" s="45" t="s">
        <v>135</v>
      </c>
      <c r="B180" s="45"/>
      <c r="C180" s="9" t="s">
        <v>40</v>
      </c>
      <c r="D180" s="40" t="n">
        <v>2016</v>
      </c>
      <c r="E180" s="40" t="n">
        <v>2016</v>
      </c>
      <c r="F180" s="40" t="n">
        <v>2016</v>
      </c>
      <c r="G180" s="15" t="n">
        <f aca="false">SUM(I180:L180)</f>
        <v>30620.073</v>
      </c>
      <c r="H180" s="15" t="n">
        <f aca="false">SUM(H184:H185)</f>
        <v>0</v>
      </c>
      <c r="I180" s="15" t="n">
        <f aca="false">SUM(I184:I186)</f>
        <v>27556.263</v>
      </c>
      <c r="J180" s="15" t="n">
        <f aca="false">SUM(J184:J186)</f>
        <v>0</v>
      </c>
      <c r="K180" s="15" t="n">
        <v>3063.81</v>
      </c>
      <c r="L180" s="15" t="n">
        <f aca="false">SUM(L184:L186)</f>
        <v>0</v>
      </c>
    </row>
    <row r="181" customFormat="false" ht="22.35" hidden="false" customHeight="true" outlineLevel="0" collapsed="false">
      <c r="A181" s="45"/>
      <c r="B181" s="45"/>
      <c r="C181" s="9"/>
      <c r="D181" s="40" t="n">
        <v>2017</v>
      </c>
      <c r="E181" s="40" t="n">
        <v>2017</v>
      </c>
      <c r="F181" s="40" t="n">
        <v>2017</v>
      </c>
      <c r="G181" s="15" t="n">
        <f aca="false">SUM(H181:L181)</f>
        <v>22646.965</v>
      </c>
      <c r="H181" s="15" t="n">
        <f aca="false">SUM(H187:H195)</f>
        <v>0</v>
      </c>
      <c r="I181" s="15" t="n">
        <f aca="false">SUM(I187:I195)</f>
        <v>17261.602</v>
      </c>
      <c r="J181" s="15" t="n">
        <f aca="false">SUM(J187:J195)</f>
        <v>0</v>
      </c>
      <c r="K181" s="15" t="n">
        <f aca="false">SUM(K187:K195)+1589.4</f>
        <v>5385.363</v>
      </c>
      <c r="L181" s="15" t="n">
        <v>0</v>
      </c>
    </row>
    <row r="182" customFormat="false" ht="20.1" hidden="false" customHeight="true" outlineLevel="0" collapsed="false">
      <c r="A182" s="45"/>
      <c r="B182" s="45"/>
      <c r="C182" s="9"/>
      <c r="D182" s="40" t="n">
        <v>2018</v>
      </c>
      <c r="E182" s="40" t="n">
        <v>2018</v>
      </c>
      <c r="F182" s="40" t="n">
        <v>2018</v>
      </c>
      <c r="G182" s="15" t="n">
        <v>0</v>
      </c>
      <c r="H182" s="15" t="n">
        <v>0</v>
      </c>
      <c r="I182" s="15" t="n">
        <v>0</v>
      </c>
      <c r="J182" s="15" t="n">
        <v>0</v>
      </c>
      <c r="K182" s="15" t="n">
        <v>0</v>
      </c>
      <c r="L182" s="15" t="n">
        <v>0</v>
      </c>
    </row>
    <row r="183" customFormat="false" ht="13.9" hidden="false" customHeight="true" outlineLevel="0" collapsed="false">
      <c r="A183" s="12" t="s">
        <v>84</v>
      </c>
      <c r="B183" s="12"/>
      <c r="C183" s="9"/>
      <c r="D183" s="8"/>
      <c r="E183" s="8"/>
      <c r="F183" s="8"/>
      <c r="G183" s="44"/>
      <c r="H183" s="44"/>
      <c r="I183" s="44"/>
      <c r="J183" s="44"/>
      <c r="K183" s="44"/>
      <c r="L183" s="44"/>
    </row>
    <row r="184" customFormat="false" ht="59.65" hidden="false" customHeight="true" outlineLevel="0" collapsed="false">
      <c r="A184" s="23" t="s">
        <v>136</v>
      </c>
      <c r="B184" s="23"/>
      <c r="C184" s="9"/>
      <c r="D184" s="10" t="n">
        <v>2016</v>
      </c>
      <c r="E184" s="10" t="n">
        <v>2016</v>
      </c>
      <c r="F184" s="10" t="n">
        <v>2016</v>
      </c>
      <c r="G184" s="22" t="n">
        <f aca="false">SUM(H184:L184)</f>
        <v>2161.96304</v>
      </c>
      <c r="H184" s="22" t="n">
        <v>0</v>
      </c>
      <c r="I184" s="22" t="n">
        <v>1945.764</v>
      </c>
      <c r="J184" s="22" t="n">
        <v>0</v>
      </c>
      <c r="K184" s="22" t="n">
        <v>216.19904</v>
      </c>
      <c r="L184" s="22" t="n">
        <v>0</v>
      </c>
    </row>
    <row r="185" customFormat="false" ht="43.5" hidden="false" customHeight="true" outlineLevel="0" collapsed="false">
      <c r="A185" s="23" t="s">
        <v>137</v>
      </c>
      <c r="B185" s="23"/>
      <c r="C185" s="9"/>
      <c r="D185" s="10" t="n">
        <v>2016</v>
      </c>
      <c r="E185" s="10" t="n">
        <v>2016</v>
      </c>
      <c r="F185" s="10" t="n">
        <v>2016</v>
      </c>
      <c r="G185" s="22" t="n">
        <f aca="false">SUM(H185:L185)</f>
        <v>17354.13209</v>
      </c>
      <c r="H185" s="22" t="n">
        <v>0</v>
      </c>
      <c r="I185" s="22" t="n">
        <v>15618.717</v>
      </c>
      <c r="J185" s="22" t="n">
        <v>0</v>
      </c>
      <c r="K185" s="22" t="n">
        <v>1735.41509</v>
      </c>
      <c r="L185" s="22" t="n">
        <v>0</v>
      </c>
    </row>
    <row r="186" customFormat="false" ht="37.5" hidden="false" customHeight="true" outlineLevel="0" collapsed="false">
      <c r="A186" s="55" t="s">
        <v>138</v>
      </c>
      <c r="B186" s="55"/>
      <c r="C186" s="9"/>
      <c r="D186" s="10" t="n">
        <v>2016</v>
      </c>
      <c r="E186" s="10" t="n">
        <v>2016</v>
      </c>
      <c r="F186" s="10" t="n">
        <v>2016</v>
      </c>
      <c r="G186" s="22" t="n">
        <f aca="false">SUM(H186:L186)</f>
        <v>11101.98</v>
      </c>
      <c r="H186" s="22" t="n">
        <v>0</v>
      </c>
      <c r="I186" s="22" t="n">
        <v>9991.782</v>
      </c>
      <c r="J186" s="22" t="n">
        <v>0</v>
      </c>
      <c r="K186" s="22" t="n">
        <v>1110.198</v>
      </c>
      <c r="L186" s="22" t="n">
        <v>0</v>
      </c>
    </row>
    <row r="187" customFormat="false" ht="41.25" hidden="false" customHeight="true" outlineLevel="0" collapsed="false">
      <c r="A187" s="55"/>
      <c r="B187" s="55"/>
      <c r="C187" s="9"/>
      <c r="D187" s="10" t="n">
        <v>2017</v>
      </c>
      <c r="E187" s="10" t="n">
        <v>2017</v>
      </c>
      <c r="F187" s="10" t="n">
        <v>2017</v>
      </c>
      <c r="G187" s="22" t="n">
        <f aca="false">SUM(H187:L187)</f>
        <v>1110.2</v>
      </c>
      <c r="H187" s="22" t="n">
        <v>0</v>
      </c>
      <c r="I187" s="22" t="n">
        <v>0</v>
      </c>
      <c r="J187" s="22" t="n">
        <v>0</v>
      </c>
      <c r="K187" s="22" t="n">
        <v>1110.2</v>
      </c>
      <c r="L187" s="22" t="n">
        <v>0</v>
      </c>
    </row>
    <row r="188" customFormat="false" ht="80.25" hidden="false" customHeight="true" outlineLevel="0" collapsed="false">
      <c r="A188" s="23" t="s">
        <v>139</v>
      </c>
      <c r="B188" s="23"/>
      <c r="C188" s="9" t="s">
        <v>140</v>
      </c>
      <c r="D188" s="10" t="n">
        <v>2017</v>
      </c>
      <c r="E188" s="10" t="n">
        <v>2017</v>
      </c>
      <c r="F188" s="10" t="n">
        <v>2017</v>
      </c>
      <c r="G188" s="22" t="n">
        <f aca="false">SUM(H188:L188)</f>
        <v>5355.68</v>
      </c>
      <c r="H188" s="22" t="n">
        <v>0</v>
      </c>
      <c r="I188" s="22" t="n">
        <v>4820.112</v>
      </c>
      <c r="J188" s="22" t="n">
        <v>0</v>
      </c>
      <c r="K188" s="22" t="n">
        <v>535.568</v>
      </c>
      <c r="L188" s="22" t="n">
        <v>0</v>
      </c>
    </row>
    <row r="189" customFormat="false" ht="93" hidden="false" customHeight="true" outlineLevel="0" collapsed="false">
      <c r="A189" s="23" t="s">
        <v>141</v>
      </c>
      <c r="B189" s="23"/>
      <c r="C189" s="9"/>
      <c r="D189" s="10" t="n">
        <v>2017</v>
      </c>
      <c r="E189" s="10" t="n">
        <v>2017</v>
      </c>
      <c r="F189" s="10" t="n">
        <v>2017</v>
      </c>
      <c r="G189" s="22" t="n">
        <f aca="false">SUM(H189:L189)</f>
        <v>620.032</v>
      </c>
      <c r="H189" s="22" t="n">
        <v>0</v>
      </c>
      <c r="I189" s="22" t="n">
        <v>558.029</v>
      </c>
      <c r="J189" s="22" t="n">
        <v>0</v>
      </c>
      <c r="K189" s="22" t="n">
        <v>62.003</v>
      </c>
      <c r="L189" s="22" t="n">
        <v>0</v>
      </c>
    </row>
    <row r="190" customFormat="false" ht="46.5" hidden="false" customHeight="true" outlineLevel="0" collapsed="false">
      <c r="A190" s="23" t="s">
        <v>142</v>
      </c>
      <c r="B190" s="23"/>
      <c r="C190" s="9"/>
      <c r="D190" s="10" t="n">
        <v>2017</v>
      </c>
      <c r="E190" s="10" t="n">
        <v>2017</v>
      </c>
      <c r="F190" s="10" t="n">
        <v>2017</v>
      </c>
      <c r="G190" s="22" t="n">
        <f aca="false">SUM(H190:L190)</f>
        <v>2270</v>
      </c>
      <c r="H190" s="22" t="n">
        <v>0</v>
      </c>
      <c r="I190" s="22" t="n">
        <v>2043</v>
      </c>
      <c r="J190" s="22" t="n">
        <v>0</v>
      </c>
      <c r="K190" s="22" t="n">
        <v>227</v>
      </c>
      <c r="L190" s="22" t="n">
        <v>0</v>
      </c>
    </row>
    <row r="191" customFormat="false" ht="43.5" hidden="false" customHeight="true" outlineLevel="0" collapsed="false">
      <c r="A191" s="23" t="s">
        <v>143</v>
      </c>
      <c r="B191" s="23"/>
      <c r="C191" s="9"/>
      <c r="D191" s="10" t="n">
        <v>2017</v>
      </c>
      <c r="E191" s="10" t="n">
        <v>2017</v>
      </c>
      <c r="F191" s="10" t="n">
        <v>2017</v>
      </c>
      <c r="G191" s="22" t="n">
        <f aca="false">SUM(H191:L191)</f>
        <v>5500</v>
      </c>
      <c r="H191" s="22" t="n">
        <v>0</v>
      </c>
      <c r="I191" s="22" t="n">
        <v>4950</v>
      </c>
      <c r="J191" s="22" t="n">
        <v>0</v>
      </c>
      <c r="K191" s="22" t="n">
        <v>550</v>
      </c>
      <c r="L191" s="22" t="n">
        <v>0</v>
      </c>
    </row>
    <row r="192" customFormat="false" ht="51" hidden="false" customHeight="true" outlineLevel="0" collapsed="false">
      <c r="A192" s="23" t="s">
        <v>144</v>
      </c>
      <c r="B192" s="23"/>
      <c r="C192" s="9"/>
      <c r="D192" s="10" t="n">
        <v>2017</v>
      </c>
      <c r="E192" s="10" t="n">
        <v>2017</v>
      </c>
      <c r="F192" s="10" t="n">
        <v>2017</v>
      </c>
      <c r="G192" s="22" t="n">
        <f aca="false">SUM(H192:L192)</f>
        <v>2800</v>
      </c>
      <c r="H192" s="22" t="n">
        <v>0</v>
      </c>
      <c r="I192" s="22" t="n">
        <v>2520</v>
      </c>
      <c r="J192" s="22" t="n">
        <v>0</v>
      </c>
      <c r="K192" s="22" t="n">
        <v>280</v>
      </c>
      <c r="L192" s="22" t="n">
        <v>0</v>
      </c>
    </row>
    <row r="193" customFormat="false" ht="79.5" hidden="false" customHeight="true" outlineLevel="0" collapsed="false">
      <c r="A193" s="23" t="s">
        <v>145</v>
      </c>
      <c r="B193" s="23"/>
      <c r="C193" s="9"/>
      <c r="D193" s="10" t="n">
        <v>2017</v>
      </c>
      <c r="E193" s="10" t="n">
        <v>2017</v>
      </c>
      <c r="F193" s="10" t="n">
        <v>2017</v>
      </c>
      <c r="G193" s="22" t="n">
        <f aca="false">SUM(H193:L193)</f>
        <v>311.92</v>
      </c>
      <c r="H193" s="22" t="n">
        <v>0</v>
      </c>
      <c r="I193" s="22" t="n">
        <v>280.728</v>
      </c>
      <c r="J193" s="22" t="n">
        <v>0</v>
      </c>
      <c r="K193" s="22" t="n">
        <v>31.192</v>
      </c>
      <c r="L193" s="22" t="n">
        <v>0</v>
      </c>
    </row>
    <row r="194" customFormat="false" ht="44.25" hidden="false" customHeight="true" outlineLevel="0" collapsed="false">
      <c r="A194" s="23" t="s">
        <v>146</v>
      </c>
      <c r="B194" s="23"/>
      <c r="C194" s="9"/>
      <c r="D194" s="10" t="n">
        <v>2017</v>
      </c>
      <c r="E194" s="10" t="n">
        <v>2017</v>
      </c>
      <c r="F194" s="10" t="n">
        <v>2017</v>
      </c>
      <c r="G194" s="22" t="n">
        <f aca="false">SUM(H194:L194)</f>
        <v>1000</v>
      </c>
      <c r="H194" s="22" t="n">
        <v>0</v>
      </c>
      <c r="I194" s="22" t="n">
        <v>0</v>
      </c>
      <c r="J194" s="22" t="n">
        <v>0</v>
      </c>
      <c r="K194" s="22" t="n">
        <v>1000</v>
      </c>
      <c r="L194" s="22" t="n">
        <v>0</v>
      </c>
    </row>
    <row r="195" customFormat="false" ht="44.25" hidden="false" customHeight="true" outlineLevel="0" collapsed="false">
      <c r="A195" s="23" t="s">
        <v>147</v>
      </c>
      <c r="B195" s="23"/>
      <c r="C195" s="9"/>
      <c r="D195" s="10" t="n">
        <v>2017</v>
      </c>
      <c r="E195" s="10" t="n">
        <v>2017</v>
      </c>
      <c r="F195" s="10" t="n">
        <v>2017</v>
      </c>
      <c r="G195" s="22" t="n">
        <f aca="false">SUM(H195:L195)</f>
        <v>2089.733</v>
      </c>
      <c r="H195" s="22" t="n">
        <v>0</v>
      </c>
      <c r="I195" s="22" t="n">
        <v>2089.733</v>
      </c>
      <c r="J195" s="22" t="n">
        <v>0</v>
      </c>
      <c r="K195" s="22" t="n">
        <v>0</v>
      </c>
      <c r="L195" s="22" t="n">
        <v>0</v>
      </c>
    </row>
    <row r="196" customFormat="false" ht="21.75" hidden="false" customHeight="true" outlineLevel="0" collapsed="false">
      <c r="A196" s="45" t="s">
        <v>148</v>
      </c>
      <c r="B196" s="45"/>
      <c r="C196" s="56" t="s">
        <v>40</v>
      </c>
      <c r="D196" s="40" t="n">
        <v>2016</v>
      </c>
      <c r="E196" s="40" t="n">
        <v>2018</v>
      </c>
      <c r="F196" s="40" t="n">
        <v>2016</v>
      </c>
      <c r="G196" s="41" t="n">
        <f aca="false">G199+G201+G203</f>
        <v>1532.49058</v>
      </c>
      <c r="H196" s="41" t="n">
        <v>0</v>
      </c>
      <c r="I196" s="41" t="n">
        <v>139.852</v>
      </c>
      <c r="J196" s="41" t="n">
        <v>0</v>
      </c>
      <c r="K196" s="41" t="n">
        <v>1392.63858</v>
      </c>
      <c r="L196" s="41" t="n">
        <v>0</v>
      </c>
    </row>
    <row r="197" customFormat="false" ht="23.1" hidden="false" customHeight="true" outlineLevel="0" collapsed="false">
      <c r="A197" s="45"/>
      <c r="B197" s="45"/>
      <c r="C197" s="56"/>
      <c r="D197" s="40"/>
      <c r="E197" s="40"/>
      <c r="F197" s="40" t="n">
        <v>2017</v>
      </c>
      <c r="G197" s="41" t="n">
        <f aca="false">SUM(H197:L197)</f>
        <v>15767.52207</v>
      </c>
      <c r="H197" s="41" t="n">
        <f aca="false">H204+H202</f>
        <v>0</v>
      </c>
      <c r="I197" s="41" t="n">
        <f aca="false">I204+I202</f>
        <v>15000</v>
      </c>
      <c r="J197" s="41" t="n">
        <f aca="false">J204+J202</f>
        <v>0</v>
      </c>
      <c r="K197" s="41" t="n">
        <f aca="false">K204+K202</f>
        <v>767.52207</v>
      </c>
      <c r="L197" s="41" t="n">
        <v>0</v>
      </c>
    </row>
    <row r="198" customFormat="false" ht="22.35" hidden="false" customHeight="true" outlineLevel="0" collapsed="false">
      <c r="A198" s="45"/>
      <c r="B198" s="45"/>
      <c r="C198" s="56" t="s">
        <v>40</v>
      </c>
      <c r="D198" s="40"/>
      <c r="E198" s="40"/>
      <c r="F198" s="40" t="n">
        <v>2018</v>
      </c>
      <c r="G198" s="41" t="n">
        <v>0</v>
      </c>
      <c r="H198" s="41" t="n">
        <v>0</v>
      </c>
      <c r="I198" s="41" t="n">
        <v>0</v>
      </c>
      <c r="J198" s="41" t="n">
        <v>0</v>
      </c>
      <c r="K198" s="41" t="n">
        <v>0</v>
      </c>
      <c r="L198" s="41" t="n">
        <v>0</v>
      </c>
    </row>
    <row r="199" customFormat="false" ht="23.85" hidden="false" customHeight="true" outlineLevel="0" collapsed="false">
      <c r="A199" s="23" t="s">
        <v>149</v>
      </c>
      <c r="B199" s="23"/>
      <c r="C199" s="57" t="s">
        <v>40</v>
      </c>
      <c r="D199" s="10" t="n">
        <v>2016</v>
      </c>
      <c r="E199" s="10" t="n">
        <v>2016</v>
      </c>
      <c r="F199" s="10" t="n">
        <v>2016</v>
      </c>
      <c r="G199" s="22" t="n">
        <v>199.72858</v>
      </c>
      <c r="H199" s="22" t="n">
        <v>0</v>
      </c>
      <c r="I199" s="22" t="n">
        <v>0</v>
      </c>
      <c r="J199" s="22" t="n">
        <v>0</v>
      </c>
      <c r="K199" s="22" t="n">
        <v>199.72858</v>
      </c>
      <c r="L199" s="22" t="n">
        <v>0</v>
      </c>
    </row>
    <row r="200" customFormat="false" ht="24" hidden="false" customHeight="true" outlineLevel="0" collapsed="false">
      <c r="A200" s="23"/>
      <c r="B200" s="23"/>
      <c r="C200" s="57"/>
      <c r="D200" s="10" t="n">
        <v>2018</v>
      </c>
      <c r="E200" s="10" t="n">
        <v>2018</v>
      </c>
      <c r="F200" s="10" t="n">
        <v>2018</v>
      </c>
      <c r="G200" s="22" t="n">
        <v>0</v>
      </c>
      <c r="H200" s="22" t="n">
        <v>0</v>
      </c>
      <c r="I200" s="22" t="n">
        <v>0</v>
      </c>
      <c r="J200" s="22" t="n">
        <v>0</v>
      </c>
      <c r="K200" s="22" t="n">
        <v>0</v>
      </c>
      <c r="L200" s="22" t="n">
        <v>0</v>
      </c>
    </row>
    <row r="201" customFormat="false" ht="23.25" hidden="false" customHeight="true" outlineLevel="0" collapsed="false">
      <c r="A201" s="55" t="s">
        <v>150</v>
      </c>
      <c r="B201" s="55"/>
      <c r="C201" s="57"/>
      <c r="D201" s="10" t="n">
        <v>2016</v>
      </c>
      <c r="E201" s="10" t="n">
        <v>2017</v>
      </c>
      <c r="F201" s="10" t="n">
        <v>2016</v>
      </c>
      <c r="G201" s="22" t="n">
        <v>239.852</v>
      </c>
      <c r="H201" s="22" t="n">
        <v>0</v>
      </c>
      <c r="I201" s="22" t="n">
        <v>139.852</v>
      </c>
      <c r="J201" s="22" t="n">
        <v>0</v>
      </c>
      <c r="K201" s="22" t="n">
        <v>100</v>
      </c>
      <c r="L201" s="22" t="n">
        <v>0</v>
      </c>
    </row>
    <row r="202" customFormat="false" ht="21.75" hidden="false" customHeight="true" outlineLevel="0" collapsed="false">
      <c r="A202" s="55"/>
      <c r="B202" s="55"/>
      <c r="C202" s="57"/>
      <c r="D202" s="10"/>
      <c r="E202" s="10"/>
      <c r="F202" s="10" t="n">
        <v>2017</v>
      </c>
      <c r="G202" s="22" t="n">
        <f aca="false">SUM(H202:L202)</f>
        <v>189.85207</v>
      </c>
      <c r="H202" s="22" t="n">
        <v>0</v>
      </c>
      <c r="I202" s="22" t="n">
        <v>0</v>
      </c>
      <c r="J202" s="22" t="n">
        <v>0</v>
      </c>
      <c r="K202" s="22" t="n">
        <v>189.85207</v>
      </c>
      <c r="L202" s="22" t="n">
        <v>0</v>
      </c>
    </row>
    <row r="203" customFormat="false" ht="19.35" hidden="false" customHeight="true" outlineLevel="0" collapsed="false">
      <c r="A203" s="23" t="s">
        <v>151</v>
      </c>
      <c r="B203" s="23"/>
      <c r="C203" s="9" t="s">
        <v>17</v>
      </c>
      <c r="D203" s="10" t="n">
        <v>2016</v>
      </c>
      <c r="E203" s="10" t="n">
        <v>2017</v>
      </c>
      <c r="F203" s="10" t="n">
        <v>2016</v>
      </c>
      <c r="G203" s="22" t="n">
        <f aca="false">SUM(H203:L203)</f>
        <v>1092.91</v>
      </c>
      <c r="H203" s="22" t="n">
        <v>0</v>
      </c>
      <c r="I203" s="22" t="n">
        <v>0</v>
      </c>
      <c r="J203" s="22" t="n">
        <v>0</v>
      </c>
      <c r="K203" s="22" t="n">
        <v>1092.91</v>
      </c>
      <c r="L203" s="22" t="n">
        <v>0</v>
      </c>
    </row>
    <row r="204" customFormat="false" ht="37.5" hidden="false" customHeight="true" outlineLevel="0" collapsed="false">
      <c r="A204" s="23"/>
      <c r="B204" s="23"/>
      <c r="C204" s="9"/>
      <c r="D204" s="10"/>
      <c r="E204" s="10"/>
      <c r="F204" s="10" t="n">
        <v>2017</v>
      </c>
      <c r="G204" s="22" t="n">
        <f aca="false">SUM(H204:L204)</f>
        <v>15577.67</v>
      </c>
      <c r="H204" s="22" t="n">
        <v>0</v>
      </c>
      <c r="I204" s="22" t="n">
        <v>15000</v>
      </c>
      <c r="J204" s="22" t="n">
        <v>0</v>
      </c>
      <c r="K204" s="22" t="n">
        <v>577.67</v>
      </c>
      <c r="L204" s="22" t="n">
        <v>0</v>
      </c>
    </row>
    <row r="205" customFormat="false" ht="23.85" hidden="false" customHeight="true" outlineLevel="0" collapsed="false">
      <c r="A205" s="45" t="s">
        <v>152</v>
      </c>
      <c r="B205" s="45"/>
      <c r="C205" s="56" t="s">
        <v>40</v>
      </c>
      <c r="D205" s="40" t="n">
        <v>2017</v>
      </c>
      <c r="E205" s="40" t="n">
        <v>2018</v>
      </c>
      <c r="F205" s="40" t="n">
        <v>2017</v>
      </c>
      <c r="G205" s="41" t="n">
        <f aca="false">SUM(H205:L205)</f>
        <v>250</v>
      </c>
      <c r="H205" s="41" t="n">
        <v>0</v>
      </c>
      <c r="I205" s="41" t="n">
        <v>0</v>
      </c>
      <c r="J205" s="41" t="n">
        <v>0</v>
      </c>
      <c r="K205" s="41" t="n">
        <v>250</v>
      </c>
      <c r="L205" s="41" t="n">
        <v>0</v>
      </c>
    </row>
    <row r="206" customFormat="false" ht="27.6" hidden="false" customHeight="true" outlineLevel="0" collapsed="false">
      <c r="A206" s="45"/>
      <c r="B206" s="45"/>
      <c r="C206" s="56"/>
      <c r="D206" s="40"/>
      <c r="E206" s="40"/>
      <c r="F206" s="40" t="n">
        <v>2018</v>
      </c>
      <c r="G206" s="41" t="n">
        <v>2365</v>
      </c>
      <c r="H206" s="41" t="n">
        <v>0</v>
      </c>
      <c r="I206" s="41" t="n">
        <v>0</v>
      </c>
      <c r="J206" s="41" t="n">
        <v>0</v>
      </c>
      <c r="K206" s="41" t="n">
        <v>2365</v>
      </c>
      <c r="L206" s="41" t="n">
        <v>0</v>
      </c>
    </row>
    <row r="207" customFormat="false" ht="60.4" hidden="true" customHeight="true" outlineLevel="0" collapsed="false">
      <c r="A207" s="23" t="s">
        <v>153</v>
      </c>
      <c r="B207" s="23"/>
      <c r="C207" s="9" t="s">
        <v>40</v>
      </c>
      <c r="D207" s="10" t="n">
        <v>2017</v>
      </c>
      <c r="E207" s="10" t="n">
        <v>2017</v>
      </c>
      <c r="F207" s="10" t="n">
        <v>2017</v>
      </c>
      <c r="G207" s="22" t="n">
        <v>6000</v>
      </c>
      <c r="H207" s="22" t="n">
        <v>0</v>
      </c>
      <c r="I207" s="22" t="n">
        <v>5220</v>
      </c>
      <c r="J207" s="22" t="n">
        <v>0</v>
      </c>
      <c r="K207" s="22" t="n">
        <v>780</v>
      </c>
      <c r="L207" s="22" t="n">
        <v>0</v>
      </c>
    </row>
    <row r="208" customFormat="false" ht="36.6" hidden="false" customHeight="true" outlineLevel="0" collapsed="false">
      <c r="A208" s="45" t="s">
        <v>154</v>
      </c>
      <c r="B208" s="45"/>
      <c r="C208" s="9" t="s">
        <v>40</v>
      </c>
      <c r="D208" s="40" t="n">
        <v>2016</v>
      </c>
      <c r="E208" s="40" t="n">
        <v>2018</v>
      </c>
      <c r="F208" s="40" t="n">
        <v>2016</v>
      </c>
      <c r="G208" s="41" t="n">
        <v>0</v>
      </c>
      <c r="H208" s="41" t="n">
        <v>0</v>
      </c>
      <c r="I208" s="41" t="n">
        <v>0</v>
      </c>
      <c r="J208" s="41" t="n">
        <v>0</v>
      </c>
      <c r="K208" s="41" t="n">
        <v>0</v>
      </c>
      <c r="L208" s="41" t="n">
        <v>0</v>
      </c>
    </row>
    <row r="209" customFormat="false" ht="39" hidden="false" customHeight="true" outlineLevel="0" collapsed="false">
      <c r="A209" s="45"/>
      <c r="B209" s="45"/>
      <c r="C209" s="9"/>
      <c r="D209" s="40"/>
      <c r="E209" s="40"/>
      <c r="F209" s="40" t="n">
        <v>2017</v>
      </c>
      <c r="G209" s="41" t="n">
        <v>0</v>
      </c>
      <c r="H209" s="41" t="n">
        <v>0</v>
      </c>
      <c r="I209" s="41" t="n">
        <v>0</v>
      </c>
      <c r="J209" s="41" t="n">
        <v>0</v>
      </c>
      <c r="K209" s="41" t="n">
        <v>0</v>
      </c>
      <c r="L209" s="41" t="n">
        <v>0</v>
      </c>
    </row>
    <row r="210" customFormat="false" ht="39" hidden="false" customHeight="true" outlineLevel="0" collapsed="false">
      <c r="A210" s="45"/>
      <c r="B210" s="45"/>
      <c r="C210" s="9"/>
      <c r="D210" s="9"/>
      <c r="E210" s="9"/>
      <c r="F210" s="40" t="n">
        <v>2018</v>
      </c>
      <c r="G210" s="41" t="n">
        <v>5000</v>
      </c>
      <c r="H210" s="41" t="n">
        <v>0</v>
      </c>
      <c r="I210" s="41" t="n">
        <v>0</v>
      </c>
      <c r="J210" s="41" t="n">
        <v>0</v>
      </c>
      <c r="K210" s="41" t="n">
        <v>5000</v>
      </c>
      <c r="L210" s="41" t="n">
        <v>0</v>
      </c>
    </row>
    <row r="211" customFormat="false" ht="26.1" hidden="false" customHeight="true" outlineLevel="0" collapsed="false">
      <c r="A211" s="45" t="s">
        <v>155</v>
      </c>
      <c r="B211" s="45"/>
      <c r="C211" s="9" t="s">
        <v>40</v>
      </c>
      <c r="D211" s="40" t="n">
        <v>2016</v>
      </c>
      <c r="E211" s="40" t="n">
        <v>2017</v>
      </c>
      <c r="F211" s="40" t="n">
        <v>2016</v>
      </c>
      <c r="G211" s="41" t="n">
        <f aca="false">G213+G216</f>
        <v>689.2704</v>
      </c>
      <c r="H211" s="41" t="n">
        <f aca="false">H213+H216</f>
        <v>0</v>
      </c>
      <c r="I211" s="41" t="n">
        <f aca="false">I213+I216</f>
        <v>0</v>
      </c>
      <c r="J211" s="41" t="n">
        <f aca="false">J213+J216</f>
        <v>0</v>
      </c>
      <c r="K211" s="41" t="n">
        <f aca="false">K213+K216</f>
        <v>689.2704</v>
      </c>
      <c r="L211" s="41" t="n">
        <f aca="false">L213+L216</f>
        <v>0</v>
      </c>
    </row>
    <row r="212" customFormat="false" ht="24.75" hidden="false" customHeight="true" outlineLevel="0" collapsed="false">
      <c r="A212" s="45"/>
      <c r="B212" s="45"/>
      <c r="C212" s="9"/>
      <c r="D212" s="40"/>
      <c r="E212" s="40"/>
      <c r="F212" s="40" t="n">
        <v>2017</v>
      </c>
      <c r="G212" s="41" t="n">
        <f aca="false">SUM(H212:L212)</f>
        <v>410.14793</v>
      </c>
      <c r="H212" s="41" t="n">
        <v>0</v>
      </c>
      <c r="I212" s="41" t="n">
        <v>0</v>
      </c>
      <c r="J212" s="41" t="n">
        <v>0</v>
      </c>
      <c r="K212" s="41" t="n">
        <f aca="false">K215+K217</f>
        <v>410.14793</v>
      </c>
      <c r="L212" s="41" t="n">
        <v>0</v>
      </c>
    </row>
    <row r="213" customFormat="false" ht="17.1" hidden="false" customHeight="true" outlineLevel="0" collapsed="false">
      <c r="A213" s="23" t="s">
        <v>156</v>
      </c>
      <c r="B213" s="23"/>
      <c r="C213" s="9" t="s">
        <v>40</v>
      </c>
      <c r="D213" s="10" t="n">
        <v>2016</v>
      </c>
      <c r="E213" s="10" t="n">
        <v>2016</v>
      </c>
      <c r="F213" s="10" t="n">
        <v>2016</v>
      </c>
      <c r="G213" s="22" t="n">
        <v>69.2704</v>
      </c>
      <c r="H213" s="22" t="n">
        <v>0</v>
      </c>
      <c r="I213" s="22" t="n">
        <v>0</v>
      </c>
      <c r="J213" s="24" t="n">
        <v>0</v>
      </c>
      <c r="K213" s="22" t="n">
        <v>69.2704</v>
      </c>
      <c r="L213" s="22" t="n">
        <v>0</v>
      </c>
    </row>
    <row r="214" customFormat="false" ht="16.35" hidden="false" customHeight="true" outlineLevel="0" collapsed="false">
      <c r="A214" s="23"/>
      <c r="B214" s="23"/>
      <c r="C214" s="9"/>
      <c r="D214" s="10"/>
      <c r="E214" s="10"/>
      <c r="F214" s="10"/>
      <c r="G214" s="22"/>
      <c r="H214" s="22"/>
      <c r="I214" s="22"/>
      <c r="J214" s="24"/>
      <c r="K214" s="22"/>
      <c r="L214" s="22"/>
    </row>
    <row r="215" customFormat="false" ht="22.35" hidden="false" customHeight="true" outlineLevel="0" collapsed="false">
      <c r="A215" s="23" t="s">
        <v>157</v>
      </c>
      <c r="B215" s="23"/>
      <c r="C215" s="9"/>
      <c r="D215" s="10" t="n">
        <v>2017</v>
      </c>
      <c r="E215" s="10" t="n">
        <v>2017</v>
      </c>
      <c r="F215" s="58" t="n">
        <v>2017</v>
      </c>
      <c r="G215" s="24" t="n">
        <f aca="false">SUM(H215:L215)</f>
        <v>387.26567</v>
      </c>
      <c r="H215" s="24" t="n">
        <v>0</v>
      </c>
      <c r="I215" s="24" t="n">
        <v>0</v>
      </c>
      <c r="J215" s="24" t="n">
        <v>0</v>
      </c>
      <c r="K215" s="24" t="n">
        <v>387.26567</v>
      </c>
      <c r="L215" s="24" t="n">
        <v>0</v>
      </c>
    </row>
    <row r="216" customFormat="false" ht="25.5" hidden="false" customHeight="true" outlineLevel="0" collapsed="false">
      <c r="A216" s="55" t="s">
        <v>158</v>
      </c>
      <c r="B216" s="55"/>
      <c r="C216" s="9"/>
      <c r="D216" s="10" t="n">
        <v>2016</v>
      </c>
      <c r="E216" s="10" t="n">
        <v>2017</v>
      </c>
      <c r="F216" s="58" t="n">
        <v>2016</v>
      </c>
      <c r="G216" s="24" t="n">
        <f aca="false">SUM(H216:L216)</f>
        <v>620</v>
      </c>
      <c r="H216" s="24" t="n">
        <v>0</v>
      </c>
      <c r="I216" s="24" t="n">
        <v>0</v>
      </c>
      <c r="J216" s="24" t="n">
        <v>0</v>
      </c>
      <c r="K216" s="24" t="n">
        <v>620</v>
      </c>
      <c r="L216" s="24" t="n">
        <v>0</v>
      </c>
    </row>
    <row r="217" customFormat="false" ht="23.25" hidden="false" customHeight="true" outlineLevel="0" collapsed="false">
      <c r="A217" s="55"/>
      <c r="B217" s="55"/>
      <c r="C217" s="9"/>
      <c r="D217" s="10"/>
      <c r="E217" s="10"/>
      <c r="F217" s="58" t="n">
        <v>2017</v>
      </c>
      <c r="G217" s="24" t="n">
        <f aca="false">SUM(H217:L217)</f>
        <v>22.88226</v>
      </c>
      <c r="H217" s="24" t="n">
        <v>0</v>
      </c>
      <c r="I217" s="24" t="n">
        <v>0</v>
      </c>
      <c r="J217" s="24" t="n">
        <v>0</v>
      </c>
      <c r="K217" s="24" t="n">
        <v>22.88226</v>
      </c>
      <c r="L217" s="24" t="n">
        <v>0</v>
      </c>
    </row>
    <row r="218" customFormat="false" ht="35.85" hidden="false" customHeight="true" outlineLevel="0" collapsed="false">
      <c r="A218" s="45" t="s">
        <v>159</v>
      </c>
      <c r="B218" s="45"/>
      <c r="C218" s="57" t="s">
        <v>160</v>
      </c>
      <c r="D218" s="40" t="n">
        <v>2016</v>
      </c>
      <c r="E218" s="40" t="n">
        <v>2016</v>
      </c>
      <c r="F218" s="59" t="n">
        <v>2016</v>
      </c>
      <c r="G218" s="60" t="n">
        <f aca="false">G220</f>
        <v>129.8</v>
      </c>
      <c r="H218" s="60" t="n">
        <f aca="false">H220</f>
        <v>0</v>
      </c>
      <c r="I218" s="60" t="n">
        <f aca="false">I220</f>
        <v>0</v>
      </c>
      <c r="J218" s="60" t="n">
        <f aca="false">J220</f>
        <v>0</v>
      </c>
      <c r="K218" s="60" t="n">
        <f aca="false">K220</f>
        <v>129.8</v>
      </c>
      <c r="L218" s="60" t="n">
        <f aca="false">L220</f>
        <v>0</v>
      </c>
    </row>
    <row r="219" customFormat="false" ht="26.85" hidden="false" customHeight="true" outlineLevel="0" collapsed="false">
      <c r="A219" s="45"/>
      <c r="B219" s="45"/>
      <c r="C219" s="57"/>
      <c r="D219" s="40" t="n">
        <v>2017</v>
      </c>
      <c r="E219" s="40" t="n">
        <v>2017</v>
      </c>
      <c r="F219" s="59" t="n">
        <v>2017</v>
      </c>
      <c r="G219" s="60" t="n">
        <f aca="false">G221+G222</f>
        <v>651.37</v>
      </c>
      <c r="H219" s="60" t="n">
        <f aca="false">H221+H222</f>
        <v>0</v>
      </c>
      <c r="I219" s="60" t="n">
        <f aca="false">I221+I222</f>
        <v>0</v>
      </c>
      <c r="J219" s="60" t="n">
        <f aca="false">J221+J222</f>
        <v>0</v>
      </c>
      <c r="K219" s="60" t="n">
        <f aca="false">K221+K222</f>
        <v>651.37</v>
      </c>
      <c r="L219" s="60" t="n">
        <f aca="false">L221+L222</f>
        <v>0</v>
      </c>
    </row>
    <row r="220" customFormat="false" ht="16.35" hidden="false" customHeight="true" outlineLevel="0" collapsed="false">
      <c r="A220" s="23" t="s">
        <v>161</v>
      </c>
      <c r="B220" s="23"/>
      <c r="C220" s="57"/>
      <c r="D220" s="10" t="n">
        <v>2016</v>
      </c>
      <c r="E220" s="10" t="n">
        <v>2016</v>
      </c>
      <c r="F220" s="58" t="n">
        <v>2016</v>
      </c>
      <c r="G220" s="24" t="n">
        <f aca="false">SUM(H220:L220)</f>
        <v>129.8</v>
      </c>
      <c r="H220" s="24" t="n">
        <v>0</v>
      </c>
      <c r="I220" s="24" t="n">
        <v>0</v>
      </c>
      <c r="J220" s="24" t="n">
        <v>0</v>
      </c>
      <c r="K220" s="24" t="n">
        <v>129.8</v>
      </c>
      <c r="L220" s="24" t="n">
        <v>0</v>
      </c>
    </row>
    <row r="221" customFormat="false" ht="29.25" hidden="false" customHeight="true" outlineLevel="0" collapsed="false">
      <c r="A221" s="23" t="s">
        <v>162</v>
      </c>
      <c r="B221" s="23"/>
      <c r="C221" s="57"/>
      <c r="D221" s="58" t="n">
        <v>2017</v>
      </c>
      <c r="E221" s="58" t="n">
        <v>2017</v>
      </c>
      <c r="F221" s="58" t="n">
        <v>2017</v>
      </c>
      <c r="G221" s="24" t="n">
        <f aca="false">SUM(H221:L221)</f>
        <v>100</v>
      </c>
      <c r="H221" s="24" t="n">
        <v>0</v>
      </c>
      <c r="I221" s="24" t="n">
        <v>0</v>
      </c>
      <c r="J221" s="24" t="n">
        <v>0</v>
      </c>
      <c r="K221" s="24" t="n">
        <v>100</v>
      </c>
      <c r="L221" s="24" t="n">
        <v>0</v>
      </c>
    </row>
    <row r="222" customFormat="false" ht="16.35" hidden="false" customHeight="true" outlineLevel="0" collapsed="false">
      <c r="A222" s="23" t="s">
        <v>163</v>
      </c>
      <c r="B222" s="23"/>
      <c r="C222" s="57"/>
      <c r="D222" s="10" t="n">
        <v>2016</v>
      </c>
      <c r="E222" s="10" t="n">
        <v>2016</v>
      </c>
      <c r="F222" s="58" t="n">
        <v>2017</v>
      </c>
      <c r="G222" s="24" t="n">
        <f aca="false">SUM(H222:L222)</f>
        <v>551.37</v>
      </c>
      <c r="H222" s="24" t="n">
        <v>0</v>
      </c>
      <c r="I222" s="24" t="n">
        <v>0</v>
      </c>
      <c r="J222" s="24" t="n">
        <v>0</v>
      </c>
      <c r="K222" s="24" t="n">
        <v>551.37</v>
      </c>
      <c r="L222" s="24" t="n">
        <v>0</v>
      </c>
    </row>
    <row r="223" customFormat="false" ht="35.25" hidden="false" customHeight="true" outlineLevel="0" collapsed="false">
      <c r="A223" s="45" t="s">
        <v>164</v>
      </c>
      <c r="B223" s="45"/>
      <c r="C223" s="9" t="s">
        <v>165</v>
      </c>
      <c r="D223" s="10" t="n">
        <v>2017</v>
      </c>
      <c r="E223" s="10" t="n">
        <v>2018</v>
      </c>
      <c r="F223" s="58" t="n">
        <v>2017</v>
      </c>
      <c r="G223" s="60" t="n">
        <f aca="false">SUM(H223:L223)</f>
        <v>3342.8</v>
      </c>
      <c r="H223" s="60" t="n">
        <v>0</v>
      </c>
      <c r="I223" s="60" t="n">
        <v>0</v>
      </c>
      <c r="J223" s="60" t="n">
        <v>0</v>
      </c>
      <c r="K223" s="60" t="n">
        <v>3342.8</v>
      </c>
      <c r="L223" s="60" t="n">
        <v>0</v>
      </c>
    </row>
    <row r="224" customFormat="false" ht="35.25" hidden="false" customHeight="true" outlineLevel="0" collapsed="false">
      <c r="A224" s="45"/>
      <c r="B224" s="45"/>
      <c r="C224" s="9"/>
      <c r="D224" s="9"/>
      <c r="E224" s="9"/>
      <c r="F224" s="58" t="n">
        <v>2018</v>
      </c>
      <c r="G224" s="60" t="n">
        <v>3120.4</v>
      </c>
      <c r="H224" s="60" t="n">
        <v>0</v>
      </c>
      <c r="I224" s="60" t="n">
        <v>0</v>
      </c>
      <c r="J224" s="60" t="n">
        <v>0</v>
      </c>
      <c r="K224" s="60" t="n">
        <v>3120.4</v>
      </c>
      <c r="L224" s="60" t="n">
        <v>0</v>
      </c>
    </row>
    <row r="225" s="53" customFormat="true" ht="26.65" hidden="false" customHeight="true" outlineLevel="0" collapsed="false">
      <c r="A225" s="48" t="s">
        <v>166</v>
      </c>
      <c r="B225" s="48"/>
      <c r="C225" s="49"/>
      <c r="D225" s="50"/>
      <c r="E225" s="50"/>
      <c r="F225" s="61"/>
      <c r="G225" s="62" t="n">
        <f aca="false">G158+G159+G160</f>
        <v>86525.83898</v>
      </c>
      <c r="H225" s="62" t="n">
        <f aca="false">H158+H159+H160</f>
        <v>0</v>
      </c>
      <c r="I225" s="62" t="n">
        <f aca="false">I158+I159+I160</f>
        <v>59957.717</v>
      </c>
      <c r="J225" s="62" t="n">
        <f aca="false">J158+J159+J160</f>
        <v>0</v>
      </c>
      <c r="K225" s="62" t="n">
        <f aca="false">K158+K159+K160</f>
        <v>26568.12198</v>
      </c>
      <c r="L225" s="62" t="n">
        <f aca="false">L158+L159+L160</f>
        <v>0</v>
      </c>
    </row>
  </sheetData>
  <mergeCells count="294">
    <mergeCell ref="B1:L1"/>
    <mergeCell ref="A2:L2"/>
    <mergeCell ref="A3:L3"/>
    <mergeCell ref="A4:B5"/>
    <mergeCell ref="C4:C5"/>
    <mergeCell ref="D4:E4"/>
    <mergeCell ref="F4:F5"/>
    <mergeCell ref="H4:L4"/>
    <mergeCell ref="A6:B6"/>
    <mergeCell ref="A7:B9"/>
    <mergeCell ref="C7:C9"/>
    <mergeCell ref="D7:D9"/>
    <mergeCell ref="E7:E9"/>
    <mergeCell ref="A10:B10"/>
    <mergeCell ref="A11:B13"/>
    <mergeCell ref="C11:C13"/>
    <mergeCell ref="D11:D13"/>
    <mergeCell ref="E11:E13"/>
    <mergeCell ref="A14:B15"/>
    <mergeCell ref="C14:C15"/>
    <mergeCell ref="D14:D15"/>
    <mergeCell ref="E14:E15"/>
    <mergeCell ref="A16:B18"/>
    <mergeCell ref="C16:C18"/>
    <mergeCell ref="D16:D18"/>
    <mergeCell ref="E16:E18"/>
    <mergeCell ref="A19:B19"/>
    <mergeCell ref="A20:B20"/>
    <mergeCell ref="A21:B21"/>
    <mergeCell ref="A22:B24"/>
    <mergeCell ref="C22:C24"/>
    <mergeCell ref="D22:D24"/>
    <mergeCell ref="E22:E24"/>
    <mergeCell ref="A25:B27"/>
    <mergeCell ref="C25:C27"/>
    <mergeCell ref="D25:D27"/>
    <mergeCell ref="E25:E27"/>
    <mergeCell ref="A28:B30"/>
    <mergeCell ref="C28:C30"/>
    <mergeCell ref="D28:D30"/>
    <mergeCell ref="E28:E30"/>
    <mergeCell ref="A31:B33"/>
    <mergeCell ref="C31:C33"/>
    <mergeCell ref="D31:D33"/>
    <mergeCell ref="E31:E33"/>
    <mergeCell ref="A34:B36"/>
    <mergeCell ref="C34:C36"/>
    <mergeCell ref="D34:D36"/>
    <mergeCell ref="E34:E36"/>
    <mergeCell ref="A37:B39"/>
    <mergeCell ref="C37:C39"/>
    <mergeCell ref="D37:D39"/>
    <mergeCell ref="E37:E39"/>
    <mergeCell ref="A40:B42"/>
    <mergeCell ref="C40:C42"/>
    <mergeCell ref="D40:D42"/>
    <mergeCell ref="E40:E42"/>
    <mergeCell ref="A43:B45"/>
    <mergeCell ref="C43:C45"/>
    <mergeCell ref="D43:D45"/>
    <mergeCell ref="E43:E45"/>
    <mergeCell ref="A46:B48"/>
    <mergeCell ref="C46:C48"/>
    <mergeCell ref="D46:D48"/>
    <mergeCell ref="E46:E48"/>
    <mergeCell ref="A49:B51"/>
    <mergeCell ref="C49:C51"/>
    <mergeCell ref="D49:D51"/>
    <mergeCell ref="E49:E51"/>
    <mergeCell ref="A52:B54"/>
    <mergeCell ref="C52:C54"/>
    <mergeCell ref="D52:D54"/>
    <mergeCell ref="E52:E54"/>
    <mergeCell ref="A55:B57"/>
    <mergeCell ref="C55:C57"/>
    <mergeCell ref="D55:D57"/>
    <mergeCell ref="E55:E57"/>
    <mergeCell ref="A58:B60"/>
    <mergeCell ref="C58:C60"/>
    <mergeCell ref="D58:D60"/>
    <mergeCell ref="E58:E60"/>
    <mergeCell ref="A61:B61"/>
    <mergeCell ref="A62:B62"/>
    <mergeCell ref="A63:B64"/>
    <mergeCell ref="C63:C64"/>
    <mergeCell ref="D63:D64"/>
    <mergeCell ref="E63:E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9"/>
    <mergeCell ref="C87:C89"/>
    <mergeCell ref="D87:D89"/>
    <mergeCell ref="E87:E89"/>
    <mergeCell ref="A90:B92"/>
    <mergeCell ref="C90:C92"/>
    <mergeCell ref="D90:D92"/>
    <mergeCell ref="E90:E92"/>
    <mergeCell ref="A93:B95"/>
    <mergeCell ref="C93:C95"/>
    <mergeCell ref="D93:D95"/>
    <mergeCell ref="E93:E95"/>
    <mergeCell ref="A96:B98"/>
    <mergeCell ref="C96:C98"/>
    <mergeCell ref="D96:D98"/>
    <mergeCell ref="E96:E98"/>
    <mergeCell ref="A99:B99"/>
    <mergeCell ref="A100:B101"/>
    <mergeCell ref="C100:C101"/>
    <mergeCell ref="D100:D101"/>
    <mergeCell ref="E100:E101"/>
    <mergeCell ref="A102:B103"/>
    <mergeCell ref="C102:C103"/>
    <mergeCell ref="D102:D103"/>
    <mergeCell ref="E102:E103"/>
    <mergeCell ref="A104:B104"/>
    <mergeCell ref="A105:B105"/>
    <mergeCell ref="A106:B106"/>
    <mergeCell ref="A107:B109"/>
    <mergeCell ref="C107:C109"/>
    <mergeCell ref="D107:D109"/>
    <mergeCell ref="E107:E109"/>
    <mergeCell ref="A110:B112"/>
    <mergeCell ref="C110:C112"/>
    <mergeCell ref="D110:D112"/>
    <mergeCell ref="E110:E112"/>
    <mergeCell ref="A113:B113"/>
    <mergeCell ref="A114:B116"/>
    <mergeCell ref="C114:C116"/>
    <mergeCell ref="D114:D116"/>
    <mergeCell ref="E114:E116"/>
    <mergeCell ref="A117:B117"/>
    <mergeCell ref="C117:C119"/>
    <mergeCell ref="D117:D119"/>
    <mergeCell ref="E117:E119"/>
    <mergeCell ref="A118:B119"/>
    <mergeCell ref="A120:B120"/>
    <mergeCell ref="A121:B122"/>
    <mergeCell ref="C121:C122"/>
    <mergeCell ref="A123:B123"/>
    <mergeCell ref="A124:B124"/>
    <mergeCell ref="C124:C126"/>
    <mergeCell ref="A125:B125"/>
    <mergeCell ref="A126:B126"/>
    <mergeCell ref="A127:B128"/>
    <mergeCell ref="C127:C128"/>
    <mergeCell ref="A129:B129"/>
    <mergeCell ref="A130:B130"/>
    <mergeCell ref="A131:B131"/>
    <mergeCell ref="C131:C133"/>
    <mergeCell ref="A132:B132"/>
    <mergeCell ref="A133:B133"/>
    <mergeCell ref="A134:B134"/>
    <mergeCell ref="A135:B135"/>
    <mergeCell ref="A136:B136"/>
    <mergeCell ref="C136:C148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50"/>
    <mergeCell ref="C149:C150"/>
    <mergeCell ref="A151:B152"/>
    <mergeCell ref="C151:C152"/>
    <mergeCell ref="A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A155:B156"/>
    <mergeCell ref="C155:C156"/>
    <mergeCell ref="A157:B157"/>
    <mergeCell ref="A158:B160"/>
    <mergeCell ref="C158:C160"/>
    <mergeCell ref="D158:D160"/>
    <mergeCell ref="E158:E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2"/>
    <mergeCell ref="C180:C187"/>
    <mergeCell ref="A183:B183"/>
    <mergeCell ref="A184:B184"/>
    <mergeCell ref="A185:B185"/>
    <mergeCell ref="A186:B187"/>
    <mergeCell ref="A188:B188"/>
    <mergeCell ref="C188:C195"/>
    <mergeCell ref="A189:B189"/>
    <mergeCell ref="A190:B190"/>
    <mergeCell ref="A191:B191"/>
    <mergeCell ref="A192:B192"/>
    <mergeCell ref="A193:B193"/>
    <mergeCell ref="A194:B194"/>
    <mergeCell ref="A195:B195"/>
    <mergeCell ref="A196:B198"/>
    <mergeCell ref="C196:C198"/>
    <mergeCell ref="D196:D198"/>
    <mergeCell ref="E196:E198"/>
    <mergeCell ref="A199:B200"/>
    <mergeCell ref="C199:C202"/>
    <mergeCell ref="A201:B202"/>
    <mergeCell ref="D201:D202"/>
    <mergeCell ref="E201:E202"/>
    <mergeCell ref="A203:B204"/>
    <mergeCell ref="C203:C204"/>
    <mergeCell ref="D203:D204"/>
    <mergeCell ref="E203:E204"/>
    <mergeCell ref="A205:B206"/>
    <mergeCell ref="C205:C206"/>
    <mergeCell ref="D205:D206"/>
    <mergeCell ref="E205:E206"/>
    <mergeCell ref="A207:B207"/>
    <mergeCell ref="A208:B210"/>
    <mergeCell ref="C208:C210"/>
    <mergeCell ref="D208:D210"/>
    <mergeCell ref="E208:E210"/>
    <mergeCell ref="A211:B212"/>
    <mergeCell ref="C211:C212"/>
    <mergeCell ref="D211:D212"/>
    <mergeCell ref="E211:E212"/>
    <mergeCell ref="A213:B214"/>
    <mergeCell ref="C213:C217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A215:B215"/>
    <mergeCell ref="A216:B217"/>
    <mergeCell ref="D216:D217"/>
    <mergeCell ref="E216:E217"/>
    <mergeCell ref="A218:B219"/>
    <mergeCell ref="C218:C222"/>
    <mergeCell ref="A220:B220"/>
    <mergeCell ref="A221:B221"/>
    <mergeCell ref="A222:B222"/>
    <mergeCell ref="A223:B224"/>
    <mergeCell ref="C223:C224"/>
    <mergeCell ref="D223:D224"/>
    <mergeCell ref="E223:E224"/>
    <mergeCell ref="A225:B225"/>
  </mergeCells>
  <printOptions headings="false" gridLines="false" gridLinesSet="true" horizontalCentered="false" verticalCentered="false"/>
  <pageMargins left="0.511805555555555" right="0.236111111111111" top="0.275694444444444" bottom="0.157638888888889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1:1048576"/>
    </sheetView>
  </sheetViews>
  <sheetFormatPr defaultRowHeight="15"/>
  <cols>
    <col collapsed="false" hidden="false" max="1025" min="1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</TotalTime>
  <Application>LibreOffice/4.3.6.2$Windows_x86 LibreOffice_project/d50a87b2e514536ed401c18000dad4660b6a169e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2016-05-19T12:49:26Z</dcterms:created>
  <dc:creator>Администратор</dc:creator>
  <dc:language>ru-RU</dc:language>
  <cp:lastPrinted>2017-11-27T08:20:16Z</cp:lastPrinted>
  <dcterms:modified xsi:type="dcterms:W3CDTF">2018-02-28T08:47:48Z</dcterms:modified>
  <cp:revision>1</cp:revision>
</cp:coreProperties>
</file>